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425" yWindow="1155" windowWidth="14130" windowHeight="11100"/>
  </bookViews>
  <sheets>
    <sheet name="Лист1" sheetId="1" r:id="rId1"/>
  </sheets>
  <definedNames>
    <definedName name="_xlnm._FilterDatabase" localSheetId="0" hidden="1">Лист1!$B$7:$I$93</definedName>
    <definedName name="_xlnm.Print_Titles" localSheetId="0">Лист1!$7:$7</definedName>
    <definedName name="_xlnm.Print_Area" localSheetId="0">Лист1!$B$1:$I$93</definedName>
  </definedNames>
  <calcPr calcId="145621"/>
</workbook>
</file>

<file path=xl/calcChain.xml><?xml version="1.0" encoding="utf-8"?>
<calcChain xmlns="http://schemas.openxmlformats.org/spreadsheetml/2006/main">
  <c r="I59" i="1" l="1"/>
  <c r="F59" i="1"/>
  <c r="F57" i="1" l="1"/>
  <c r="F53" i="1"/>
  <c r="I52" i="1"/>
  <c r="F52" i="1"/>
  <c r="I51" i="1"/>
  <c r="F51" i="1"/>
  <c r="I65" i="1" l="1"/>
  <c r="F65" i="1"/>
  <c r="I64" i="1"/>
  <c r="F64" i="1"/>
  <c r="I55" i="1"/>
  <c r="F55" i="1"/>
  <c r="F63" i="1" l="1"/>
  <c r="I63" i="1"/>
  <c r="I60" i="1"/>
  <c r="I61" i="1"/>
  <c r="F60" i="1"/>
  <c r="F61" i="1"/>
  <c r="I86" i="1" l="1"/>
  <c r="I87" i="1"/>
  <c r="F86" i="1"/>
  <c r="F87" i="1"/>
  <c r="I85" i="1"/>
  <c r="F85" i="1"/>
  <c r="E84" i="1"/>
  <c r="G84" i="1"/>
  <c r="H84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I69" i="1"/>
  <c r="F69" i="1"/>
  <c r="E68" i="1"/>
  <c r="G68" i="1"/>
  <c r="H68" i="1"/>
  <c r="I48" i="1"/>
  <c r="I49" i="1"/>
  <c r="I50" i="1"/>
  <c r="I56" i="1"/>
  <c r="I58" i="1"/>
  <c r="I62" i="1"/>
  <c r="I66" i="1"/>
  <c r="I67" i="1"/>
  <c r="F48" i="1"/>
  <c r="F49" i="1"/>
  <c r="F50" i="1"/>
  <c r="F54" i="1"/>
  <c r="F56" i="1"/>
  <c r="F58" i="1"/>
  <c r="F62" i="1"/>
  <c r="F66" i="1"/>
  <c r="F67" i="1"/>
  <c r="I47" i="1"/>
  <c r="F47" i="1"/>
  <c r="E46" i="1"/>
  <c r="G46" i="1"/>
  <c r="H46" i="1"/>
  <c r="I45" i="1"/>
  <c r="I44" i="1" s="1"/>
  <c r="F45" i="1"/>
  <c r="F44" i="1" s="1"/>
  <c r="E44" i="1"/>
  <c r="G44" i="1"/>
  <c r="G43" i="1" s="1"/>
  <c r="H44" i="1"/>
  <c r="D44" i="1"/>
  <c r="I41" i="1"/>
  <c r="F41" i="1"/>
  <c r="F40" i="1" s="1"/>
  <c r="E40" i="1"/>
  <c r="G40" i="1"/>
  <c r="H40" i="1"/>
  <c r="I40" i="1"/>
  <c r="D40" i="1"/>
  <c r="I39" i="1"/>
  <c r="F39" i="1"/>
  <c r="I38" i="1"/>
  <c r="F38" i="1"/>
  <c r="I37" i="1"/>
  <c r="F37" i="1"/>
  <c r="I35" i="1"/>
  <c r="I36" i="1"/>
  <c r="I34" i="1"/>
  <c r="F35" i="1"/>
  <c r="F36" i="1"/>
  <c r="F34" i="1"/>
  <c r="E33" i="1"/>
  <c r="G33" i="1"/>
  <c r="H33" i="1"/>
  <c r="D33" i="1"/>
  <c r="I32" i="1"/>
  <c r="F32" i="1"/>
  <c r="F31" i="1" s="1"/>
  <c r="E31" i="1"/>
  <c r="G31" i="1"/>
  <c r="H31" i="1"/>
  <c r="I31" i="1"/>
  <c r="D31" i="1"/>
  <c r="I29" i="1"/>
  <c r="I30" i="1"/>
  <c r="I28" i="1"/>
  <c r="F29" i="1"/>
  <c r="F30" i="1"/>
  <c r="F28" i="1"/>
  <c r="E27" i="1"/>
  <c r="G27" i="1"/>
  <c r="H27" i="1"/>
  <c r="I26" i="1"/>
  <c r="I25" i="1"/>
  <c r="D27" i="1"/>
  <c r="F26" i="1"/>
  <c r="F25" i="1"/>
  <c r="H24" i="1"/>
  <c r="D24" i="1"/>
  <c r="I23" i="1"/>
  <c r="F23" i="1"/>
  <c r="I22" i="1"/>
  <c r="I21" i="1"/>
  <c r="I20" i="1" s="1"/>
  <c r="F22" i="1"/>
  <c r="F21" i="1"/>
  <c r="E20" i="1"/>
  <c r="F20" i="1"/>
  <c r="G20" i="1"/>
  <c r="H20" i="1"/>
  <c r="D20" i="1"/>
  <c r="I18" i="1"/>
  <c r="I19" i="1"/>
  <c r="I17" i="1"/>
  <c r="F18" i="1"/>
  <c r="F19" i="1"/>
  <c r="F17" i="1"/>
  <c r="E16" i="1"/>
  <c r="G16" i="1"/>
  <c r="H16" i="1"/>
  <c r="D16" i="1"/>
  <c r="I15" i="1"/>
  <c r="I14" i="1" s="1"/>
  <c r="F15" i="1"/>
  <c r="F14" i="1" s="1"/>
  <c r="E14" i="1"/>
  <c r="G14" i="1"/>
  <c r="H14" i="1"/>
  <c r="D14" i="1"/>
  <c r="I13" i="1"/>
  <c r="I12" i="1" s="1"/>
  <c r="F13" i="1"/>
  <c r="E12" i="1"/>
  <c r="F12" i="1"/>
  <c r="G12" i="1"/>
  <c r="H12" i="1"/>
  <c r="D12" i="1"/>
  <c r="I11" i="1"/>
  <c r="I10" i="1"/>
  <c r="F11" i="1"/>
  <c r="F10" i="1"/>
  <c r="F9" i="1" s="1"/>
  <c r="E9" i="1"/>
  <c r="G9" i="1"/>
  <c r="H9" i="1"/>
  <c r="D9" i="1"/>
  <c r="F16" i="1" l="1"/>
  <c r="D8" i="1"/>
  <c r="I9" i="1"/>
  <c r="I46" i="1"/>
  <c r="F46" i="1"/>
  <c r="H43" i="1"/>
  <c r="H42" i="1" s="1"/>
  <c r="E24" i="1"/>
  <c r="E8" i="1" s="1"/>
  <c r="I16" i="1"/>
  <c r="F27" i="1"/>
  <c r="F24" i="1" s="1"/>
  <c r="I33" i="1"/>
  <c r="H8" i="1"/>
  <c r="G24" i="1"/>
  <c r="G8" i="1" s="1"/>
  <c r="I68" i="1"/>
  <c r="I84" i="1"/>
  <c r="F84" i="1"/>
  <c r="E43" i="1"/>
  <c r="E42" i="1" s="1"/>
  <c r="F68" i="1"/>
  <c r="F33" i="1"/>
  <c r="I27" i="1"/>
  <c r="I24" i="1" s="1"/>
  <c r="I43" i="1" l="1"/>
  <c r="I42" i="1" s="1"/>
  <c r="F43" i="1"/>
  <c r="F42" i="1" s="1"/>
  <c r="I8" i="1"/>
  <c r="H93" i="1"/>
  <c r="E93" i="1"/>
  <c r="F8" i="1"/>
  <c r="I93" i="1" l="1"/>
  <c r="F93" i="1"/>
  <c r="G48" i="1"/>
  <c r="G47" i="1"/>
  <c r="D48" i="1"/>
  <c r="D47" i="1"/>
  <c r="D46" i="1" l="1"/>
  <c r="D38" i="1" l="1"/>
  <c r="D84" i="1" l="1"/>
  <c r="D68" i="1"/>
  <c r="D43" i="1" s="1"/>
  <c r="D91" i="1" l="1"/>
  <c r="G91" i="1" l="1"/>
  <c r="G42" i="1" s="1"/>
  <c r="G93" i="1" s="1"/>
  <c r="D90" i="1"/>
  <c r="D42" i="1"/>
  <c r="D93" i="1" s="1"/>
  <c r="G90" i="1" l="1"/>
</calcChain>
</file>

<file path=xl/sharedStrings.xml><?xml version="1.0" encoding="utf-8"?>
<sst xmlns="http://schemas.openxmlformats.org/spreadsheetml/2006/main" count="183" uniqueCount="181">
  <si>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</si>
  <si>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</si>
  <si>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</si>
  <si>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</si>
  <si>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</si>
  <si>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</si>
  <si>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</si>
  <si>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</si>
  <si>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</si>
  <si>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</si>
  <si>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</si>
  <si>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</si>
  <si>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</si>
  <si>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</si>
  <si>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</si>
  <si>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</si>
  <si>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</si>
  <si>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</si>
  <si>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</si>
  <si>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</si>
  <si>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</si>
  <si>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</si>
  <si>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</si>
  <si>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</si>
  <si>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</si>
  <si>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</si>
  <si>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</si>
  <si>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</si>
  <si>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</si>
  <si>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</si>
  <si>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</si>
  <si>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</si>
  <si>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</si>
  <si>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</si>
  <si>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</si>
  <si>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</si>
  <si>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</si>
  <si>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</si>
  <si>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</si>
  <si>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</si>
  <si>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</si>
  <si>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</si>
  <si>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</si>
  <si>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</si>
  <si>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</si>
  <si>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</si>
  <si>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</si>
  <si>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</si>
  <si>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</si>
  <si>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</si>
  <si>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</si>
  <si>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</si>
  <si>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</si>
  <si>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</si>
  <si>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</si>
  <si>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</si>
  <si>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</si>
  <si>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</si>
  <si>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</si>
  <si>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</si>
  <si>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</si>
  <si>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</si>
  <si>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</si>
  <si>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</si>
  <si>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</si>
  <si>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</si>
  <si>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</si>
  <si>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</si>
  <si>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</si>
  <si>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</si>
  <si>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</si>
  <si>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</si>
  <si>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</si>
  <si>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</si>
  <si>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</si>
  <si>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</si>
  <si>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</si>
  <si>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</si>
  <si>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</si>
  <si>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</si>
  <si>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</si>
  <si>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</si>
  <si>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</si>
  <si>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</si>
  <si>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</si>
  <si>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</si>
  <si>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</si>
  <si>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</si>
  <si>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</si>
  <si>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</si>
  <si>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</si>
  <si>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</si>
  <si>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</si>
  <si>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</si>
  <si>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</si>
  <si>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</si>
  <si>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</si>
  <si>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</si>
  <si>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</si>
  <si>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</si>
  <si>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</si>
  <si>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</si>
  <si>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</si>
  <si>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</si>
  <si>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</si>
  <si>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</si>
  <si>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</si>
  <si>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</si>
  <si>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</si>
  <si>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</si>
  <si>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</si>
  <si>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</si>
  <si>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</si>
  <si>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</si>
  <si>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</si>
  <si>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</si>
  <si>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</si>
  <si>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</si>
  <si>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</si>
  <si>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</si>
  <si>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</si>
  <si>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</si>
  <si>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</si>
  <si>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</si>
  <si>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</si>
  <si>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</si>
  <si>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</si>
  <si>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</si>
  <si>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</si>
  <si>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</si>
  <si>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</si>
  <si>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</si>
  <si>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</si>
  <si>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</si>
  <si>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Прогнозируемые доходы областного бюджета на плановый период 2019 и 2020 годов                                                  в соответствии с классификацией доходов бюджетов Российской Федерации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</si>
  <si>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</si>
  <si>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</si>
  <si>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</si>
  <si>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</si>
  <si>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</si>
  <si>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</si>
  <si>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</si>
  <si>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</si>
  <si>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</si>
  <si>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</si>
  <si>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</si>
  <si>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обеспечение развития и укрепления материально-технической базы муниципальных домов культуры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</si>
  <si>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</si>
  <si>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</si>
  <si>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</si>
  <si>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</si>
  <si>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</si>
  <si>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</si>
  <si>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</si>
  <si>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</si>
  <si>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</si>
  <si>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</si>
  <si>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</si>
  <si>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</si>
  <si>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</si>
  <si>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</si>
  <si>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</si>
  <si>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</si>
  <si>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</si>
  <si>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</si>
  <si>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</si>
  <si>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</si>
  <si>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</si>
  <si>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</si>
  <si>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</si>
  <si>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</si>
  <si>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</si>
  <si>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</si>
  <si>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</si>
  <si>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</si>
  <si>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</si>
  <si>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</si>
  <si>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</si>
  <si>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Приложение 6</t>
  </si>
  <si>
    <t xml:space="preserve"> к Закону Ярославской области</t>
  </si>
  <si>
    <t>от 25.12.2017 № 65-з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</si>
</sst>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3" fillId="0" borderId="0"/>
  </cellStyleXfs>
  <cellXfs count="32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3" fontId="3" fillId="2" borderId="0" xfId="0" applyNumberFormat="1" applyFont="1" applyFill="1"/>
    <xf numFmtId="0" fontId="12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view="pageBreakPreview" zoomScale="90" zoomScaleNormal="100" zoomScaleSheetLayoutView="90" workbookViewId="0">
      <selection activeCell="I3" sqref="I3"/>
    </sheetView>
  </sheetViews>
  <sheetFormatPr defaultColWidth="9.140625" defaultRowHeight="15.75" x14ac:dyDescent="0.25"/>
  <cols>
    <col min="1" max="1" width="1" style="10" customWidth="1"/>
    <col min="2" max="2" width="28.7109375" style="11" customWidth="1"/>
    <col min="3" max="3" width="52.7109375" style="20" customWidth="1"/>
    <col min="4" max="5" width="20.42578125" style="10" hidden="1" customWidth="1"/>
    <col min="6" max="6" width="22.7109375" style="10" customWidth="1"/>
    <col min="7" max="7" width="20.7109375" style="10" hidden="1" customWidth="1"/>
    <col min="8" max="8" width="17.140625" style="10" hidden="1" customWidth="1"/>
    <col min="9" max="9" width="22.5703125" style="10" customWidth="1"/>
    <col min="10" max="10" width="9.140625" style="10"/>
    <col min="11" max="11" width="12.7109375" style="10" bestFit="1" customWidth="1"/>
    <col min="12" max="16384" width="9.140625" style="10"/>
  </cols>
  <sheetData>
    <row r="1" spans="1:9" x14ac:dyDescent="0.25">
      <c r="B1" s="20"/>
      <c r="I1" s="25" t="s">
        <v>178</v>
      </c>
    </row>
    <row r="2" spans="1:9" x14ac:dyDescent="0.25">
      <c r="B2" s="25"/>
      <c r="C2" s="25"/>
      <c r="I2" s="25" t="s">
        <v>179</v>
      </c>
    </row>
    <row r="3" spans="1:9" ht="21.75" customHeight="1" x14ac:dyDescent="0.25">
      <c r="B3" s="25"/>
      <c r="C3" s="25"/>
      <c r="I3" s="25" t="s">
        <v>180</v>
      </c>
    </row>
    <row r="4" spans="1:9" x14ac:dyDescent="0.25">
      <c r="C4" s="25"/>
    </row>
    <row r="5" spans="1:9" ht="46.5" customHeight="1" x14ac:dyDescent="0.3">
      <c r="B5" s="31" t="s">
        <v>134</v>
      </c>
      <c r="C5" s="31"/>
      <c r="D5" s="31"/>
      <c r="E5" s="31"/>
      <c r="F5" s="31"/>
      <c r="G5" s="31"/>
      <c r="H5" s="31"/>
      <c r="I5" s="31"/>
    </row>
    <row r="6" spans="1:9" ht="18.75" x14ac:dyDescent="0.3">
      <c r="B6" s="30"/>
      <c r="C6" s="30"/>
      <c r="D6" s="30"/>
      <c r="E6" s="28"/>
      <c r="F6" s="28"/>
      <c r="G6" s="28"/>
    </row>
    <row r="7" spans="1:9" ht="35.25" customHeight="1" x14ac:dyDescent="0.25">
      <c r="A7" s="12"/>
      <c r="B7" s="13" t="s">
        <v>153</v>
      </c>
      <c r="C7" s="13" t="s">
        <v>0</v>
      </c>
      <c r="D7" s="14" t="s">
        <v>86</v>
      </c>
      <c r="E7" s="14" t="s">
        <v>155</v>
      </c>
      <c r="F7" s="14" t="s">
        <v>86</v>
      </c>
      <c r="G7" s="14" t="s">
        <v>133</v>
      </c>
      <c r="H7" s="14" t="s">
        <v>154</v>
      </c>
      <c r="I7" s="14" t="s">
        <v>133</v>
      </c>
    </row>
    <row r="8" spans="1:9" ht="23.25" customHeight="1" x14ac:dyDescent="0.25">
      <c r="B8" s="15" t="s">
        <v>1</v>
      </c>
      <c r="C8" s="15" t="s">
        <v>2</v>
      </c>
      <c r="D8" s="3">
        <f>SUM(D9+D12+D14+D16+D20+D23+D24+D33+D37+D38+D39+D40)</f>
        <v>57538311409</v>
      </c>
      <c r="E8" s="3">
        <f t="shared" ref="E8:I8" si="0">SUM(E9+E12+E14+E16+E20+E23+E24+E33+E37+E38+E39+E40)</f>
        <v>0</v>
      </c>
      <c r="F8" s="3">
        <f t="shared" si="0"/>
        <v>57538311409</v>
      </c>
      <c r="G8" s="3">
        <f t="shared" si="0"/>
        <v>62099876009</v>
      </c>
      <c r="H8" s="3">
        <f t="shared" si="0"/>
        <v>0</v>
      </c>
      <c r="I8" s="3">
        <f t="shared" si="0"/>
        <v>62099876009</v>
      </c>
    </row>
    <row r="9" spans="1:9" ht="24.75" customHeight="1" x14ac:dyDescent="0.25">
      <c r="B9" s="15" t="s">
        <v>54</v>
      </c>
      <c r="C9" s="15" t="s">
        <v>3</v>
      </c>
      <c r="D9" s="3">
        <f>D10+D11</f>
        <v>35390500000</v>
      </c>
      <c r="E9" s="3">
        <f t="shared" ref="E9:I9" si="1">E10+E11</f>
        <v>0</v>
      </c>
      <c r="F9" s="3">
        <f t="shared" si="1"/>
        <v>35390500000</v>
      </c>
      <c r="G9" s="3">
        <f t="shared" si="1"/>
        <v>39012500000</v>
      </c>
      <c r="H9" s="3">
        <f t="shared" si="1"/>
        <v>0</v>
      </c>
      <c r="I9" s="3">
        <f t="shared" si="1"/>
        <v>39012500000</v>
      </c>
    </row>
    <row r="10" spans="1:9" ht="21.75" customHeight="1" x14ac:dyDescent="0.25">
      <c r="B10" s="5" t="s">
        <v>55</v>
      </c>
      <c r="C10" s="5" t="s">
        <v>4</v>
      </c>
      <c r="D10" s="4">
        <v>18224800000</v>
      </c>
      <c r="E10" s="4"/>
      <c r="F10" s="4">
        <f>D10+E10</f>
        <v>18224800000</v>
      </c>
      <c r="G10" s="4">
        <v>20885600000</v>
      </c>
      <c r="H10" s="4"/>
      <c r="I10" s="4">
        <f>G10+H10</f>
        <v>20885600000</v>
      </c>
    </row>
    <row r="11" spans="1:9" ht="21" customHeight="1" x14ac:dyDescent="0.25">
      <c r="B11" s="5" t="s">
        <v>53</v>
      </c>
      <c r="C11" s="5" t="s">
        <v>5</v>
      </c>
      <c r="D11" s="16">
        <v>17165700000</v>
      </c>
      <c r="E11" s="16"/>
      <c r="F11" s="16">
        <f>D11+E11</f>
        <v>17165700000</v>
      </c>
      <c r="G11" s="16">
        <v>18126900000</v>
      </c>
      <c r="H11" s="16"/>
      <c r="I11" s="16">
        <f>G11+H11</f>
        <v>18126900000</v>
      </c>
    </row>
    <row r="12" spans="1:9" ht="33.75" customHeight="1" x14ac:dyDescent="0.25">
      <c r="B12" s="15" t="s">
        <v>6</v>
      </c>
      <c r="C12" s="15" t="s">
        <v>7</v>
      </c>
      <c r="D12" s="3">
        <f>D13</f>
        <v>10136820000</v>
      </c>
      <c r="E12" s="3">
        <f t="shared" ref="E12:I12" si="2">E13</f>
        <v>0</v>
      </c>
      <c r="F12" s="3">
        <f t="shared" si="2"/>
        <v>10136820000</v>
      </c>
      <c r="G12" s="3">
        <f t="shared" si="2"/>
        <v>10542289600</v>
      </c>
      <c r="H12" s="3">
        <f t="shared" si="2"/>
        <v>0</v>
      </c>
      <c r="I12" s="3">
        <f t="shared" si="2"/>
        <v>10542289600</v>
      </c>
    </row>
    <row r="13" spans="1:9" ht="35.25" customHeight="1" x14ac:dyDescent="0.25">
      <c r="B13" s="5" t="s">
        <v>8</v>
      </c>
      <c r="C13" s="5" t="s">
        <v>9</v>
      </c>
      <c r="D13" s="16">
        <v>10136820000</v>
      </c>
      <c r="E13" s="16"/>
      <c r="F13" s="16">
        <f>D13+E13</f>
        <v>10136820000</v>
      </c>
      <c r="G13" s="16">
        <v>10542289600</v>
      </c>
      <c r="H13" s="16"/>
      <c r="I13" s="16">
        <f>G13+H13</f>
        <v>10542289600</v>
      </c>
    </row>
    <row r="14" spans="1:9" ht="19.5" customHeight="1" x14ac:dyDescent="0.25">
      <c r="B14" s="15" t="s">
        <v>51</v>
      </c>
      <c r="C14" s="15" t="s">
        <v>10</v>
      </c>
      <c r="D14" s="3">
        <f>D15</f>
        <v>2363437000</v>
      </c>
      <c r="E14" s="3">
        <f t="shared" ref="E14:I14" si="3">E15</f>
        <v>0</v>
      </c>
      <c r="F14" s="3">
        <f t="shared" si="3"/>
        <v>2363437000</v>
      </c>
      <c r="G14" s="3">
        <f t="shared" si="3"/>
        <v>2431977000</v>
      </c>
      <c r="H14" s="3">
        <f t="shared" si="3"/>
        <v>0</v>
      </c>
      <c r="I14" s="3">
        <f t="shared" si="3"/>
        <v>2431977000</v>
      </c>
    </row>
    <row r="15" spans="1:9" ht="36" customHeight="1" x14ac:dyDescent="0.25">
      <c r="B15" s="5" t="s">
        <v>52</v>
      </c>
      <c r="C15" s="5" t="s">
        <v>11</v>
      </c>
      <c r="D15" s="16">
        <v>2363437000</v>
      </c>
      <c r="E15" s="16"/>
      <c r="F15" s="16">
        <f>D15+E15</f>
        <v>2363437000</v>
      </c>
      <c r="G15" s="16">
        <v>2431977000</v>
      </c>
      <c r="H15" s="16"/>
      <c r="I15" s="16">
        <f>G15+H15</f>
        <v>2431977000</v>
      </c>
    </row>
    <row r="16" spans="1:9" ht="18.75" customHeight="1" x14ac:dyDescent="0.25">
      <c r="B16" s="15" t="s">
        <v>47</v>
      </c>
      <c r="C16" s="15" t="s">
        <v>12</v>
      </c>
      <c r="D16" s="3">
        <f>SUM(D17:D19)</f>
        <v>8661188000</v>
      </c>
      <c r="E16" s="3">
        <f t="shared" ref="E16:I16" si="4">SUM(E17:E19)</f>
        <v>0</v>
      </c>
      <c r="F16" s="3">
        <f t="shared" si="4"/>
        <v>8661188000</v>
      </c>
      <c r="G16" s="3">
        <f t="shared" si="4"/>
        <v>9121988000</v>
      </c>
      <c r="H16" s="3">
        <f t="shared" si="4"/>
        <v>0</v>
      </c>
      <c r="I16" s="3">
        <f t="shared" si="4"/>
        <v>9121988000</v>
      </c>
    </row>
    <row r="17" spans="2:9" ht="17.25" customHeight="1" x14ac:dyDescent="0.25">
      <c r="B17" s="5" t="s">
        <v>48</v>
      </c>
      <c r="C17" s="5" t="s">
        <v>13</v>
      </c>
      <c r="D17" s="4">
        <v>7464800000</v>
      </c>
      <c r="E17" s="4"/>
      <c r="F17" s="4">
        <f>D17+E17</f>
        <v>7464800000</v>
      </c>
      <c r="G17" s="4">
        <v>7899000000</v>
      </c>
      <c r="H17" s="4"/>
      <c r="I17" s="4">
        <f>G17+H17</f>
        <v>7899000000</v>
      </c>
    </row>
    <row r="18" spans="2:9" ht="18" customHeight="1" x14ac:dyDescent="0.25">
      <c r="B18" s="5" t="s">
        <v>49</v>
      </c>
      <c r="C18" s="5" t="s">
        <v>14</v>
      </c>
      <c r="D18" s="16">
        <v>1193700000</v>
      </c>
      <c r="E18" s="16"/>
      <c r="F18" s="16">
        <f t="shared" ref="F18:F19" si="5">D18+E18</f>
        <v>1193700000</v>
      </c>
      <c r="G18" s="16">
        <v>1220300000</v>
      </c>
      <c r="H18" s="16"/>
      <c r="I18" s="16">
        <f t="shared" ref="I18:I19" si="6">G18+H18</f>
        <v>1220300000</v>
      </c>
    </row>
    <row r="19" spans="2:9" ht="23.25" customHeight="1" x14ac:dyDescent="0.25">
      <c r="B19" s="5" t="s">
        <v>61</v>
      </c>
      <c r="C19" s="5" t="s">
        <v>62</v>
      </c>
      <c r="D19" s="16">
        <v>2688000</v>
      </c>
      <c r="E19" s="16"/>
      <c r="F19" s="16">
        <f t="shared" si="5"/>
        <v>2688000</v>
      </c>
      <c r="G19" s="16">
        <v>2688000</v>
      </c>
      <c r="H19" s="16"/>
      <c r="I19" s="16">
        <f t="shared" si="6"/>
        <v>2688000</v>
      </c>
    </row>
    <row r="20" spans="2:9" ht="34.5" customHeight="1" x14ac:dyDescent="0.25">
      <c r="B20" s="15" t="s">
        <v>50</v>
      </c>
      <c r="C20" s="15" t="s">
        <v>15</v>
      </c>
      <c r="D20" s="3">
        <f>SUM(D21:D22)</f>
        <v>12442000</v>
      </c>
      <c r="E20" s="3">
        <f t="shared" ref="E20:I20" si="7">SUM(E21:E22)</f>
        <v>0</v>
      </c>
      <c r="F20" s="3">
        <f t="shared" si="7"/>
        <v>12442000</v>
      </c>
      <c r="G20" s="3">
        <f t="shared" si="7"/>
        <v>12452000</v>
      </c>
      <c r="H20" s="3">
        <f t="shared" si="7"/>
        <v>0</v>
      </c>
      <c r="I20" s="3">
        <f t="shared" si="7"/>
        <v>12452000</v>
      </c>
    </row>
    <row r="21" spans="2:9" ht="21" customHeight="1" x14ac:dyDescent="0.25">
      <c r="B21" s="22" t="s">
        <v>80</v>
      </c>
      <c r="C21" s="22" t="s">
        <v>81</v>
      </c>
      <c r="D21" s="23">
        <v>8239000</v>
      </c>
      <c r="E21" s="23"/>
      <c r="F21" s="23">
        <f>D21+E21</f>
        <v>8239000</v>
      </c>
      <c r="G21" s="23">
        <v>8244000</v>
      </c>
      <c r="H21" s="23"/>
      <c r="I21" s="23">
        <f>G21+H21</f>
        <v>8244000</v>
      </c>
    </row>
    <row r="22" spans="2:9" ht="51" customHeight="1" x14ac:dyDescent="0.25">
      <c r="B22" s="5" t="s">
        <v>91</v>
      </c>
      <c r="C22" s="5" t="s">
        <v>92</v>
      </c>
      <c r="D22" s="16">
        <v>4203000</v>
      </c>
      <c r="E22" s="16"/>
      <c r="F22" s="16">
        <f>D22+E22</f>
        <v>4203000</v>
      </c>
      <c r="G22" s="16">
        <v>4208000</v>
      </c>
      <c r="H22" s="16"/>
      <c r="I22" s="16">
        <f>G22+H22</f>
        <v>4208000</v>
      </c>
    </row>
    <row r="23" spans="2:9" ht="18.75" customHeight="1" x14ac:dyDescent="0.25">
      <c r="B23" s="15" t="s">
        <v>16</v>
      </c>
      <c r="C23" s="15" t="s">
        <v>17</v>
      </c>
      <c r="D23" s="3">
        <v>219964000</v>
      </c>
      <c r="E23" s="3"/>
      <c r="F23" s="3">
        <f>D23+E23</f>
        <v>219964000</v>
      </c>
      <c r="G23" s="3">
        <v>219925000</v>
      </c>
      <c r="H23" s="3"/>
      <c r="I23" s="3">
        <f>G23+H23</f>
        <v>219925000</v>
      </c>
    </row>
    <row r="24" spans="2:9" ht="34.5" customHeight="1" x14ac:dyDescent="0.25">
      <c r="B24" s="15" t="s">
        <v>18</v>
      </c>
      <c r="C24" s="15" t="s">
        <v>19</v>
      </c>
      <c r="D24" s="3">
        <f>SUM(D25,D26,D27,D31)</f>
        <v>60362240</v>
      </c>
      <c r="E24" s="3">
        <f t="shared" ref="E24:I24" si="8">SUM(E25,E26,E27,E31)</f>
        <v>0</v>
      </c>
      <c r="F24" s="3">
        <f t="shared" si="8"/>
        <v>60362240</v>
      </c>
      <c r="G24" s="3">
        <f t="shared" si="8"/>
        <v>65205240</v>
      </c>
      <c r="H24" s="3">
        <f t="shared" si="8"/>
        <v>0</v>
      </c>
      <c r="I24" s="3">
        <f t="shared" si="8"/>
        <v>65205240</v>
      </c>
    </row>
    <row r="25" spans="2:9" ht="68.25" customHeight="1" x14ac:dyDescent="0.25">
      <c r="B25" s="5" t="s">
        <v>46</v>
      </c>
      <c r="C25" s="5" t="s">
        <v>20</v>
      </c>
      <c r="D25" s="23">
        <v>6812000</v>
      </c>
      <c r="E25" s="23"/>
      <c r="F25" s="23">
        <f>D25+E25</f>
        <v>6812000</v>
      </c>
      <c r="G25" s="23">
        <v>10617000</v>
      </c>
      <c r="H25" s="23"/>
      <c r="I25" s="23">
        <f>G25+H25</f>
        <v>10617000</v>
      </c>
    </row>
    <row r="26" spans="2:9" ht="51" customHeight="1" x14ac:dyDescent="0.25">
      <c r="B26" s="5" t="s">
        <v>45</v>
      </c>
      <c r="C26" s="5" t="s">
        <v>21</v>
      </c>
      <c r="D26" s="16">
        <v>15000000</v>
      </c>
      <c r="E26" s="16"/>
      <c r="F26" s="16">
        <f>D26+E26</f>
        <v>15000000</v>
      </c>
      <c r="G26" s="16">
        <v>15000000</v>
      </c>
      <c r="H26" s="16"/>
      <c r="I26" s="16">
        <f>G26+H26</f>
        <v>15000000</v>
      </c>
    </row>
    <row r="27" spans="2:9" ht="116.25" customHeight="1" x14ac:dyDescent="0.25">
      <c r="B27" s="5" t="s">
        <v>22</v>
      </c>
      <c r="C27" s="5" t="s">
        <v>56</v>
      </c>
      <c r="D27" s="16">
        <f>D28+D29+D30</f>
        <v>22992240</v>
      </c>
      <c r="E27" s="16">
        <f t="shared" ref="E27:I27" si="9">E28+E29+E30</f>
        <v>0</v>
      </c>
      <c r="F27" s="16">
        <f t="shared" si="9"/>
        <v>22992240</v>
      </c>
      <c r="G27" s="16">
        <f t="shared" si="9"/>
        <v>23522240</v>
      </c>
      <c r="H27" s="16">
        <f t="shared" si="9"/>
        <v>0</v>
      </c>
      <c r="I27" s="16">
        <f t="shared" si="9"/>
        <v>23522240</v>
      </c>
    </row>
    <row r="28" spans="2:9" ht="104.25" customHeight="1" x14ac:dyDescent="0.25">
      <c r="B28" s="6" t="s">
        <v>44</v>
      </c>
      <c r="C28" s="6" t="s">
        <v>57</v>
      </c>
      <c r="D28" s="24">
        <v>13260000</v>
      </c>
      <c r="E28" s="24"/>
      <c r="F28" s="24">
        <f>D28+E28</f>
        <v>13260000</v>
      </c>
      <c r="G28" s="24">
        <v>13790000</v>
      </c>
      <c r="H28" s="24"/>
      <c r="I28" s="24">
        <f>G28+H28</f>
        <v>13790000</v>
      </c>
    </row>
    <row r="29" spans="2:9" ht="99" customHeight="1" x14ac:dyDescent="0.25">
      <c r="B29" s="6" t="s">
        <v>43</v>
      </c>
      <c r="C29" s="6" t="s">
        <v>58</v>
      </c>
      <c r="D29" s="24">
        <v>9730240</v>
      </c>
      <c r="E29" s="24"/>
      <c r="F29" s="24">
        <f t="shared" ref="F29:F30" si="10">D29+E29</f>
        <v>9730240</v>
      </c>
      <c r="G29" s="24">
        <v>9730240</v>
      </c>
      <c r="H29" s="24"/>
      <c r="I29" s="24">
        <f t="shared" ref="I29:I30" si="11">G29+H29</f>
        <v>9730240</v>
      </c>
    </row>
    <row r="30" spans="2:9" ht="163.5" customHeight="1" x14ac:dyDescent="0.25">
      <c r="B30" s="6" t="s">
        <v>82</v>
      </c>
      <c r="C30" s="6" t="s">
        <v>83</v>
      </c>
      <c r="D30" s="24">
        <v>2000</v>
      </c>
      <c r="E30" s="24"/>
      <c r="F30" s="24">
        <f t="shared" si="10"/>
        <v>2000</v>
      </c>
      <c r="G30" s="24">
        <v>2000</v>
      </c>
      <c r="H30" s="24"/>
      <c r="I30" s="24">
        <f t="shared" si="11"/>
        <v>2000</v>
      </c>
    </row>
    <row r="31" spans="2:9" ht="35.25" customHeight="1" x14ac:dyDescent="0.25">
      <c r="B31" s="5" t="s">
        <v>23</v>
      </c>
      <c r="C31" s="5" t="s">
        <v>24</v>
      </c>
      <c r="D31" s="4">
        <f>D32</f>
        <v>15558000</v>
      </c>
      <c r="E31" s="4">
        <f t="shared" ref="E31:I31" si="12">E32</f>
        <v>0</v>
      </c>
      <c r="F31" s="4">
        <f t="shared" si="12"/>
        <v>15558000</v>
      </c>
      <c r="G31" s="4">
        <f t="shared" si="12"/>
        <v>16066000</v>
      </c>
      <c r="H31" s="4">
        <f t="shared" si="12"/>
        <v>0</v>
      </c>
      <c r="I31" s="4">
        <f t="shared" si="12"/>
        <v>16066000</v>
      </c>
    </row>
    <row r="32" spans="2:9" ht="68.25" customHeight="1" x14ac:dyDescent="0.25">
      <c r="B32" s="6" t="s">
        <v>42</v>
      </c>
      <c r="C32" s="6" t="s">
        <v>25</v>
      </c>
      <c r="D32" s="19">
        <v>15558000</v>
      </c>
      <c r="E32" s="19"/>
      <c r="F32" s="19">
        <f>D32+E32</f>
        <v>15558000</v>
      </c>
      <c r="G32" s="19">
        <v>16066000</v>
      </c>
      <c r="H32" s="19"/>
      <c r="I32" s="19">
        <f>G32+H32</f>
        <v>16066000</v>
      </c>
    </row>
    <row r="33" spans="1:11" ht="20.25" customHeight="1" x14ac:dyDescent="0.25">
      <c r="B33" s="15" t="s">
        <v>26</v>
      </c>
      <c r="C33" s="15" t="s">
        <v>27</v>
      </c>
      <c r="D33" s="3">
        <f>SUM(D34:D36)</f>
        <v>69353500</v>
      </c>
      <c r="E33" s="3">
        <f t="shared" ref="E33:I33" si="13">SUM(E34:E36)</f>
        <v>0</v>
      </c>
      <c r="F33" s="3">
        <f t="shared" si="13"/>
        <v>69353500</v>
      </c>
      <c r="G33" s="3">
        <f t="shared" si="13"/>
        <v>70773500</v>
      </c>
      <c r="H33" s="3">
        <f t="shared" si="13"/>
        <v>0</v>
      </c>
      <c r="I33" s="3">
        <f t="shared" si="13"/>
        <v>70773500</v>
      </c>
    </row>
    <row r="34" spans="1:11" ht="35.25" customHeight="1" x14ac:dyDescent="0.25">
      <c r="B34" s="5" t="s">
        <v>41</v>
      </c>
      <c r="C34" s="5" t="s">
        <v>28</v>
      </c>
      <c r="D34" s="23">
        <v>45350000</v>
      </c>
      <c r="E34" s="23"/>
      <c r="F34" s="23">
        <f>D34+E34</f>
        <v>45350000</v>
      </c>
      <c r="G34" s="23">
        <v>46770000</v>
      </c>
      <c r="H34" s="23"/>
      <c r="I34" s="23">
        <f>G34+H34</f>
        <v>46770000</v>
      </c>
    </row>
    <row r="35" spans="1:11" ht="17.25" customHeight="1" x14ac:dyDescent="0.25">
      <c r="B35" s="5" t="s">
        <v>60</v>
      </c>
      <c r="C35" s="5" t="s">
        <v>29</v>
      </c>
      <c r="D35" s="16">
        <v>2700000</v>
      </c>
      <c r="E35" s="16"/>
      <c r="F35" s="16">
        <f t="shared" ref="F35:F36" si="14">D35+E35</f>
        <v>2700000</v>
      </c>
      <c r="G35" s="16">
        <v>2700000</v>
      </c>
      <c r="H35" s="16"/>
      <c r="I35" s="16">
        <f t="shared" ref="I35:I36" si="15">G35+H35</f>
        <v>2700000</v>
      </c>
    </row>
    <row r="36" spans="1:11" ht="18" customHeight="1" x14ac:dyDescent="0.25">
      <c r="B36" s="5" t="s">
        <v>40</v>
      </c>
      <c r="C36" s="5" t="s">
        <v>30</v>
      </c>
      <c r="D36" s="16">
        <v>21303500</v>
      </c>
      <c r="E36" s="16"/>
      <c r="F36" s="16">
        <f t="shared" si="14"/>
        <v>21303500</v>
      </c>
      <c r="G36" s="16">
        <v>21303500</v>
      </c>
      <c r="H36" s="16"/>
      <c r="I36" s="16">
        <f t="shared" si="15"/>
        <v>21303500</v>
      </c>
    </row>
    <row r="37" spans="1:11" ht="35.25" customHeight="1" x14ac:dyDescent="0.25">
      <c r="B37" s="15" t="s">
        <v>31</v>
      </c>
      <c r="C37" s="15" t="s">
        <v>59</v>
      </c>
      <c r="D37" s="3">
        <v>30071158</v>
      </c>
      <c r="E37" s="3"/>
      <c r="F37" s="3">
        <f>D37+E37</f>
        <v>30071158</v>
      </c>
      <c r="G37" s="3">
        <v>30171158</v>
      </c>
      <c r="H37" s="3"/>
      <c r="I37" s="3">
        <f>G37+H37</f>
        <v>30171158</v>
      </c>
    </row>
    <row r="38" spans="1:11" ht="36.75" customHeight="1" x14ac:dyDescent="0.25">
      <c r="B38" s="15" t="s">
        <v>32</v>
      </c>
      <c r="C38" s="15" t="s">
        <v>33</v>
      </c>
      <c r="D38" s="3">
        <f>3000000+50000</f>
        <v>3050000</v>
      </c>
      <c r="E38" s="3"/>
      <c r="F38" s="3">
        <f>D38+E38</f>
        <v>3050000</v>
      </c>
      <c r="G38" s="3">
        <v>1550000</v>
      </c>
      <c r="H38" s="3"/>
      <c r="I38" s="3">
        <f>G38+H38</f>
        <v>1550000</v>
      </c>
    </row>
    <row r="39" spans="1:11" ht="19.5" customHeight="1" x14ac:dyDescent="0.25">
      <c r="B39" s="15" t="s">
        <v>34</v>
      </c>
      <c r="C39" s="15" t="s">
        <v>35</v>
      </c>
      <c r="D39" s="3">
        <v>588818511</v>
      </c>
      <c r="E39" s="3"/>
      <c r="F39" s="3">
        <f>D39+E39</f>
        <v>588818511</v>
      </c>
      <c r="G39" s="3">
        <v>588739511</v>
      </c>
      <c r="H39" s="3"/>
      <c r="I39" s="3">
        <f>G39+H39</f>
        <v>588739511</v>
      </c>
    </row>
    <row r="40" spans="1:11" ht="21" customHeight="1" x14ac:dyDescent="0.25">
      <c r="B40" s="15" t="s">
        <v>36</v>
      </c>
      <c r="C40" s="15" t="s">
        <v>37</v>
      </c>
      <c r="D40" s="3">
        <f>D41</f>
        <v>2305000</v>
      </c>
      <c r="E40" s="3">
        <f t="shared" ref="E40:I40" si="16">E41</f>
        <v>0</v>
      </c>
      <c r="F40" s="3">
        <f t="shared" si="16"/>
        <v>2305000</v>
      </c>
      <c r="G40" s="3">
        <f t="shared" si="16"/>
        <v>2305000</v>
      </c>
      <c r="H40" s="3">
        <f t="shared" si="16"/>
        <v>0</v>
      </c>
      <c r="I40" s="3">
        <f t="shared" si="16"/>
        <v>2305000</v>
      </c>
    </row>
    <row r="41" spans="1:11" ht="36" customHeight="1" x14ac:dyDescent="0.25">
      <c r="B41" s="5" t="s">
        <v>38</v>
      </c>
      <c r="C41" s="5" t="s">
        <v>39</v>
      </c>
      <c r="D41" s="4">
        <v>2305000</v>
      </c>
      <c r="E41" s="4"/>
      <c r="F41" s="4">
        <f>D41+E41</f>
        <v>2305000</v>
      </c>
      <c r="G41" s="4">
        <v>2305000</v>
      </c>
      <c r="H41" s="4"/>
      <c r="I41" s="4">
        <f>G41+H41</f>
        <v>2305000</v>
      </c>
    </row>
    <row r="42" spans="1:11" ht="17.25" customHeight="1" x14ac:dyDescent="0.25">
      <c r="A42" s="17"/>
      <c r="B42" s="15" t="s">
        <v>63</v>
      </c>
      <c r="C42" s="15" t="s">
        <v>64</v>
      </c>
      <c r="D42" s="2">
        <f>SUM(D43,D91)</f>
        <v>4136291151</v>
      </c>
      <c r="E42" s="2">
        <f t="shared" ref="E42:I42" si="17">SUM(E43,E91)</f>
        <v>982197500</v>
      </c>
      <c r="F42" s="2">
        <f t="shared" si="17"/>
        <v>5118488651</v>
      </c>
      <c r="G42" s="2">
        <f t="shared" si="17"/>
        <v>4080697251</v>
      </c>
      <c r="H42" s="2">
        <f t="shared" si="17"/>
        <v>972744400</v>
      </c>
      <c r="I42" s="2">
        <f t="shared" si="17"/>
        <v>5053441651</v>
      </c>
      <c r="K42" s="26"/>
    </row>
    <row r="43" spans="1:11" ht="35.25" customHeight="1" x14ac:dyDescent="0.25">
      <c r="A43" s="17"/>
      <c r="B43" s="15" t="s">
        <v>65</v>
      </c>
      <c r="C43" s="15" t="s">
        <v>66</v>
      </c>
      <c r="D43" s="3">
        <f>SUM(D44,D46,D68,D84)</f>
        <v>4136291151</v>
      </c>
      <c r="E43" s="3">
        <f t="shared" ref="E43:I43" si="18">SUM(E44,E46,E68,E84)</f>
        <v>982197500</v>
      </c>
      <c r="F43" s="3">
        <f t="shared" si="18"/>
        <v>5118488651</v>
      </c>
      <c r="G43" s="3">
        <f t="shared" si="18"/>
        <v>4080697251</v>
      </c>
      <c r="H43" s="3">
        <f t="shared" si="18"/>
        <v>972744400</v>
      </c>
      <c r="I43" s="3">
        <f t="shared" si="18"/>
        <v>5053441651</v>
      </c>
    </row>
    <row r="44" spans="1:11" ht="35.25" hidden="1" customHeight="1" x14ac:dyDescent="0.25">
      <c r="A44" s="17"/>
      <c r="B44" s="15" t="s">
        <v>129</v>
      </c>
      <c r="C44" s="15" t="s">
        <v>130</v>
      </c>
      <c r="D44" s="3">
        <f>D45</f>
        <v>410738900</v>
      </c>
      <c r="E44" s="3">
        <f t="shared" ref="E44:I44" si="19">E45</f>
        <v>-410738900</v>
      </c>
      <c r="F44" s="3">
        <f t="shared" si="19"/>
        <v>0</v>
      </c>
      <c r="G44" s="3">
        <f t="shared" si="19"/>
        <v>450990700</v>
      </c>
      <c r="H44" s="3">
        <f t="shared" si="19"/>
        <v>-450990700</v>
      </c>
      <c r="I44" s="3">
        <f t="shared" si="19"/>
        <v>0</v>
      </c>
    </row>
    <row r="45" spans="1:11" ht="49.5" hidden="1" customHeight="1" x14ac:dyDescent="0.25">
      <c r="A45" s="17"/>
      <c r="B45" s="6" t="s">
        <v>131</v>
      </c>
      <c r="C45" s="18" t="s">
        <v>132</v>
      </c>
      <c r="D45" s="1">
        <v>410738900</v>
      </c>
      <c r="E45" s="1">
        <v>-410738900</v>
      </c>
      <c r="F45" s="1">
        <f>D45+E45</f>
        <v>0</v>
      </c>
      <c r="G45" s="1">
        <v>450990700</v>
      </c>
      <c r="H45" s="1">
        <v>-450990700</v>
      </c>
      <c r="I45" s="1">
        <f>G45+H45</f>
        <v>0</v>
      </c>
    </row>
    <row r="46" spans="1:11" ht="34.5" customHeight="1" x14ac:dyDescent="0.25">
      <c r="A46" s="17"/>
      <c r="B46" s="15" t="s">
        <v>106</v>
      </c>
      <c r="C46" s="15" t="s">
        <v>107</v>
      </c>
      <c r="D46" s="2">
        <f>SUM(D47:D67)</f>
        <v>1179595000</v>
      </c>
      <c r="E46" s="2">
        <f t="shared" ref="E46:I46" si="20">SUM(E47:E67)</f>
        <v>1395940900</v>
      </c>
      <c r="F46" s="2">
        <f t="shared" si="20"/>
        <v>2575535900</v>
      </c>
      <c r="G46" s="2">
        <f t="shared" si="20"/>
        <v>1074516500</v>
      </c>
      <c r="H46" s="2">
        <f t="shared" si="20"/>
        <v>1427197500</v>
      </c>
      <c r="I46" s="2">
        <f t="shared" si="20"/>
        <v>2501714000</v>
      </c>
    </row>
    <row r="47" spans="1:11" ht="48.75" customHeight="1" x14ac:dyDescent="0.25">
      <c r="A47" s="17"/>
      <c r="B47" s="6" t="s">
        <v>127</v>
      </c>
      <c r="C47" s="18" t="s">
        <v>128</v>
      </c>
      <c r="D47" s="1">
        <f>23164700+1959000+332000000+312071200-23164700-1959000-312071200</f>
        <v>332000000</v>
      </c>
      <c r="E47" s="1"/>
      <c r="F47" s="1">
        <f>D47+E47</f>
        <v>332000000</v>
      </c>
      <c r="G47" s="1">
        <f>22783800+1469000+228335000+325248100-22783800-1469000-325248100</f>
        <v>228335000</v>
      </c>
      <c r="H47" s="1"/>
      <c r="I47" s="1">
        <f>G47+H47</f>
        <v>228335000</v>
      </c>
    </row>
    <row r="48" spans="1:11" ht="63.75" customHeight="1" x14ac:dyDescent="0.25">
      <c r="A48" s="17"/>
      <c r="B48" s="6" t="s">
        <v>135</v>
      </c>
      <c r="C48" s="18" t="s">
        <v>136</v>
      </c>
      <c r="D48" s="1">
        <f>12120000+300000000+312071200</f>
        <v>624191200</v>
      </c>
      <c r="E48" s="1"/>
      <c r="F48" s="1">
        <f t="shared" ref="F48:F67" si="21">D48+E48</f>
        <v>624191200</v>
      </c>
      <c r="G48" s="1">
        <f>11340000+300000000+325248100</f>
        <v>636588100</v>
      </c>
      <c r="H48" s="1"/>
      <c r="I48" s="1">
        <f t="shared" ref="I48:I67" si="22">G48+H48</f>
        <v>636588100</v>
      </c>
    </row>
    <row r="49" spans="1:9" ht="83.25" customHeight="1" x14ac:dyDescent="0.25">
      <c r="A49" s="17"/>
      <c r="B49" s="6" t="s">
        <v>108</v>
      </c>
      <c r="C49" s="18" t="s">
        <v>109</v>
      </c>
      <c r="D49" s="1">
        <v>41255000</v>
      </c>
      <c r="E49" s="1"/>
      <c r="F49" s="1">
        <f t="shared" si="21"/>
        <v>41255000</v>
      </c>
      <c r="G49" s="1">
        <v>42905200</v>
      </c>
      <c r="H49" s="1"/>
      <c r="I49" s="1">
        <f t="shared" si="22"/>
        <v>42905200</v>
      </c>
    </row>
    <row r="50" spans="1:9" ht="114.75" customHeight="1" x14ac:dyDescent="0.25">
      <c r="A50" s="17"/>
      <c r="B50" s="6" t="s">
        <v>141</v>
      </c>
      <c r="C50" s="18" t="s">
        <v>142</v>
      </c>
      <c r="D50" s="1">
        <v>903400</v>
      </c>
      <c r="E50" s="1"/>
      <c r="F50" s="1">
        <f t="shared" si="21"/>
        <v>903400</v>
      </c>
      <c r="G50" s="1">
        <v>897500</v>
      </c>
      <c r="H50" s="1"/>
      <c r="I50" s="1">
        <f t="shared" si="22"/>
        <v>897500</v>
      </c>
    </row>
    <row r="51" spans="1:9" ht="64.5" customHeight="1" x14ac:dyDescent="0.25">
      <c r="A51" s="17"/>
      <c r="B51" s="6" t="s">
        <v>168</v>
      </c>
      <c r="C51" s="18" t="s">
        <v>169</v>
      </c>
      <c r="D51" s="1"/>
      <c r="E51" s="1">
        <v>29951900</v>
      </c>
      <c r="F51" s="1">
        <f t="shared" si="21"/>
        <v>29951900</v>
      </c>
      <c r="G51" s="1"/>
      <c r="H51" s="1">
        <v>29951900</v>
      </c>
      <c r="I51" s="1">
        <f t="shared" si="22"/>
        <v>29951900</v>
      </c>
    </row>
    <row r="52" spans="1:9" ht="101.25" customHeight="1" x14ac:dyDescent="0.25">
      <c r="A52" s="17"/>
      <c r="B52" s="6" t="s">
        <v>170</v>
      </c>
      <c r="C52" s="18" t="s">
        <v>171</v>
      </c>
      <c r="D52" s="1"/>
      <c r="E52" s="1">
        <v>114655100</v>
      </c>
      <c r="F52" s="1">
        <f t="shared" si="21"/>
        <v>114655100</v>
      </c>
      <c r="G52" s="1"/>
      <c r="H52" s="1">
        <v>114655100</v>
      </c>
      <c r="I52" s="1">
        <f t="shared" si="22"/>
        <v>114655100</v>
      </c>
    </row>
    <row r="53" spans="1:9" ht="81.75" customHeight="1" x14ac:dyDescent="0.25">
      <c r="A53" s="17"/>
      <c r="B53" s="6" t="s">
        <v>172</v>
      </c>
      <c r="C53" s="18" t="s">
        <v>173</v>
      </c>
      <c r="D53" s="1"/>
      <c r="E53" s="1">
        <v>7882400</v>
      </c>
      <c r="F53" s="1">
        <f t="shared" si="21"/>
        <v>7882400</v>
      </c>
      <c r="G53" s="1"/>
      <c r="H53" s="1"/>
      <c r="I53" s="1"/>
    </row>
    <row r="54" spans="1:9" ht="66" customHeight="1" x14ac:dyDescent="0.25">
      <c r="A54" s="17"/>
      <c r="B54" s="6" t="s">
        <v>145</v>
      </c>
      <c r="C54" s="18" t="s">
        <v>146</v>
      </c>
      <c r="D54" s="1">
        <v>14583700</v>
      </c>
      <c r="E54" s="1">
        <v>-11261800</v>
      </c>
      <c r="F54" s="1">
        <f t="shared" si="21"/>
        <v>3321900</v>
      </c>
      <c r="G54" s="1"/>
      <c r="H54" s="1"/>
      <c r="I54" s="1"/>
    </row>
    <row r="55" spans="1:9" ht="66" customHeight="1" x14ac:dyDescent="0.25">
      <c r="A55" s="17"/>
      <c r="B55" s="6" t="s">
        <v>162</v>
      </c>
      <c r="C55" s="18" t="s">
        <v>163</v>
      </c>
      <c r="D55" s="1"/>
      <c r="E55" s="1">
        <v>36068000</v>
      </c>
      <c r="F55" s="1">
        <f t="shared" si="21"/>
        <v>36068000</v>
      </c>
      <c r="G55" s="1"/>
      <c r="H55" s="1">
        <v>36068000</v>
      </c>
      <c r="I55" s="1">
        <f t="shared" si="22"/>
        <v>36068000</v>
      </c>
    </row>
    <row r="56" spans="1:9" ht="66" customHeight="1" x14ac:dyDescent="0.25">
      <c r="A56" s="17"/>
      <c r="B56" s="6" t="s">
        <v>137</v>
      </c>
      <c r="C56" s="18" t="s">
        <v>138</v>
      </c>
      <c r="D56" s="1">
        <v>1771000</v>
      </c>
      <c r="E56" s="1"/>
      <c r="F56" s="1">
        <f t="shared" si="21"/>
        <v>1771000</v>
      </c>
      <c r="G56" s="1">
        <v>1770900</v>
      </c>
      <c r="H56" s="1"/>
      <c r="I56" s="1">
        <f t="shared" si="22"/>
        <v>1770900</v>
      </c>
    </row>
    <row r="57" spans="1:9" ht="53.25" customHeight="1" x14ac:dyDescent="0.25">
      <c r="A57" s="17"/>
      <c r="B57" s="6" t="s">
        <v>175</v>
      </c>
      <c r="C57" s="18" t="s">
        <v>174</v>
      </c>
      <c r="D57" s="1"/>
      <c r="E57" s="1">
        <v>2820500</v>
      </c>
      <c r="F57" s="1">
        <f t="shared" si="21"/>
        <v>2820500</v>
      </c>
      <c r="G57" s="1"/>
      <c r="H57" s="1"/>
      <c r="I57" s="1"/>
    </row>
    <row r="58" spans="1:9" ht="33.75" customHeight="1" x14ac:dyDescent="0.25">
      <c r="A58" s="17"/>
      <c r="B58" s="6" t="s">
        <v>143</v>
      </c>
      <c r="C58" s="18" t="s">
        <v>144</v>
      </c>
      <c r="D58" s="1">
        <v>1644000</v>
      </c>
      <c r="E58" s="1"/>
      <c r="F58" s="1">
        <f t="shared" si="21"/>
        <v>1644000</v>
      </c>
      <c r="G58" s="1">
        <v>1644000</v>
      </c>
      <c r="H58" s="1"/>
      <c r="I58" s="1">
        <f t="shared" si="22"/>
        <v>1644000</v>
      </c>
    </row>
    <row r="59" spans="1:9" ht="81.75" customHeight="1" x14ac:dyDescent="0.25">
      <c r="A59" s="17"/>
      <c r="B59" s="6" t="s">
        <v>176</v>
      </c>
      <c r="C59" s="18" t="s">
        <v>177</v>
      </c>
      <c r="D59" s="1"/>
      <c r="E59" s="1">
        <v>195759500</v>
      </c>
      <c r="F59" s="1">
        <f t="shared" si="21"/>
        <v>195759500</v>
      </c>
      <c r="G59" s="1"/>
      <c r="H59" s="1">
        <v>245180800</v>
      </c>
      <c r="I59" s="1">
        <f t="shared" si="22"/>
        <v>245180800</v>
      </c>
    </row>
    <row r="60" spans="1:9" ht="67.5" customHeight="1" x14ac:dyDescent="0.25">
      <c r="A60" s="17"/>
      <c r="B60" s="6" t="s">
        <v>156</v>
      </c>
      <c r="C60" s="18" t="s">
        <v>157</v>
      </c>
      <c r="D60" s="1"/>
      <c r="E60" s="1">
        <v>82046800</v>
      </c>
      <c r="F60" s="1">
        <f t="shared" si="21"/>
        <v>82046800</v>
      </c>
      <c r="G60" s="1"/>
      <c r="H60" s="1">
        <v>82046800</v>
      </c>
      <c r="I60" s="1">
        <f t="shared" si="22"/>
        <v>82046800</v>
      </c>
    </row>
    <row r="61" spans="1:9" ht="50.25" customHeight="1" x14ac:dyDescent="0.25">
      <c r="A61" s="17"/>
      <c r="B61" s="6" t="s">
        <v>158</v>
      </c>
      <c r="C61" s="18" t="s">
        <v>159</v>
      </c>
      <c r="D61" s="1"/>
      <c r="E61" s="1">
        <v>131889100</v>
      </c>
      <c r="F61" s="1">
        <f t="shared" si="21"/>
        <v>131889100</v>
      </c>
      <c r="G61" s="1"/>
      <c r="H61" s="1">
        <v>131889100</v>
      </c>
      <c r="I61" s="1">
        <f t="shared" si="22"/>
        <v>131889100</v>
      </c>
    </row>
    <row r="62" spans="1:9" ht="67.5" customHeight="1" x14ac:dyDescent="0.25">
      <c r="A62" s="17"/>
      <c r="B62" s="6" t="s">
        <v>87</v>
      </c>
      <c r="C62" s="18" t="s">
        <v>147</v>
      </c>
      <c r="D62" s="1">
        <v>138123000</v>
      </c>
      <c r="E62" s="1"/>
      <c r="F62" s="1">
        <f t="shared" si="21"/>
        <v>138123000</v>
      </c>
      <c r="G62" s="1">
        <v>138123000</v>
      </c>
      <c r="H62" s="1"/>
      <c r="I62" s="1">
        <f t="shared" si="22"/>
        <v>138123000</v>
      </c>
    </row>
    <row r="63" spans="1:9" ht="65.25" customHeight="1" x14ac:dyDescent="0.25">
      <c r="A63" s="17"/>
      <c r="B63" s="6" t="s">
        <v>161</v>
      </c>
      <c r="C63" s="18" t="s">
        <v>160</v>
      </c>
      <c r="D63" s="1"/>
      <c r="E63" s="1">
        <v>587157200</v>
      </c>
      <c r="F63" s="1">
        <f t="shared" si="21"/>
        <v>587157200</v>
      </c>
      <c r="G63" s="1"/>
      <c r="H63" s="1">
        <v>568433600</v>
      </c>
      <c r="I63" s="1">
        <f t="shared" si="22"/>
        <v>568433600</v>
      </c>
    </row>
    <row r="64" spans="1:9" ht="66.75" customHeight="1" x14ac:dyDescent="0.25">
      <c r="A64" s="17"/>
      <c r="B64" s="6" t="s">
        <v>164</v>
      </c>
      <c r="C64" s="18" t="s">
        <v>165</v>
      </c>
      <c r="D64" s="1"/>
      <c r="E64" s="1">
        <v>213642500</v>
      </c>
      <c r="F64" s="1">
        <f t="shared" si="21"/>
        <v>213642500</v>
      </c>
      <c r="G64" s="1"/>
      <c r="H64" s="1">
        <v>213642500</v>
      </c>
      <c r="I64" s="1">
        <f t="shared" si="22"/>
        <v>213642500</v>
      </c>
    </row>
    <row r="65" spans="1:9" ht="50.25" customHeight="1" x14ac:dyDescent="0.25">
      <c r="A65" s="17"/>
      <c r="B65" s="6" t="s">
        <v>166</v>
      </c>
      <c r="C65" s="18" t="s">
        <v>167</v>
      </c>
      <c r="D65" s="1"/>
      <c r="E65" s="1">
        <v>5329700</v>
      </c>
      <c r="F65" s="1">
        <f t="shared" si="21"/>
        <v>5329700</v>
      </c>
      <c r="G65" s="1"/>
      <c r="H65" s="1">
        <v>5329700</v>
      </c>
      <c r="I65" s="1">
        <f t="shared" si="22"/>
        <v>5329700</v>
      </c>
    </row>
    <row r="66" spans="1:9" ht="52.5" customHeight="1" x14ac:dyDescent="0.25">
      <c r="A66" s="17"/>
      <c r="B66" s="6" t="s">
        <v>149</v>
      </c>
      <c r="C66" s="18" t="s">
        <v>152</v>
      </c>
      <c r="D66" s="1">
        <v>23164700</v>
      </c>
      <c r="E66" s="1"/>
      <c r="F66" s="1">
        <f t="shared" si="21"/>
        <v>23164700</v>
      </c>
      <c r="G66" s="1">
        <v>22783800</v>
      </c>
      <c r="H66" s="1"/>
      <c r="I66" s="1">
        <f t="shared" si="22"/>
        <v>22783800</v>
      </c>
    </row>
    <row r="67" spans="1:9" ht="51.75" customHeight="1" x14ac:dyDescent="0.25">
      <c r="A67" s="17"/>
      <c r="B67" s="6" t="s">
        <v>150</v>
      </c>
      <c r="C67" s="18" t="s">
        <v>151</v>
      </c>
      <c r="D67" s="1">
        <v>1959000</v>
      </c>
      <c r="E67" s="1"/>
      <c r="F67" s="1">
        <f t="shared" si="21"/>
        <v>1959000</v>
      </c>
      <c r="G67" s="1">
        <v>1469000</v>
      </c>
      <c r="H67" s="1"/>
      <c r="I67" s="1">
        <f t="shared" si="22"/>
        <v>1469000</v>
      </c>
    </row>
    <row r="68" spans="1:9" ht="35.25" customHeight="1" x14ac:dyDescent="0.25">
      <c r="A68" s="17"/>
      <c r="B68" s="15" t="s">
        <v>110</v>
      </c>
      <c r="C68" s="15" t="s">
        <v>111</v>
      </c>
      <c r="D68" s="3">
        <f>SUM(D69:D83)</f>
        <v>2444169500</v>
      </c>
      <c r="E68" s="3">
        <f t="shared" ref="E68:I68" si="23">SUM(E69:E83)</f>
        <v>-6712800</v>
      </c>
      <c r="F68" s="3">
        <f t="shared" si="23"/>
        <v>2437456700</v>
      </c>
      <c r="G68" s="3">
        <f t="shared" si="23"/>
        <v>2453402300</v>
      </c>
      <c r="H68" s="3">
        <f t="shared" si="23"/>
        <v>-7170700</v>
      </c>
      <c r="I68" s="3">
        <f t="shared" si="23"/>
        <v>2446231600</v>
      </c>
    </row>
    <row r="69" spans="1:9" ht="67.5" customHeight="1" x14ac:dyDescent="0.25">
      <c r="A69" s="17"/>
      <c r="B69" s="6" t="s">
        <v>103</v>
      </c>
      <c r="C69" s="18" t="s">
        <v>68</v>
      </c>
      <c r="D69" s="1">
        <v>12749900</v>
      </c>
      <c r="E69" s="1"/>
      <c r="F69" s="1">
        <f>D69+E69</f>
        <v>12749900</v>
      </c>
      <c r="G69" s="1">
        <v>13215700</v>
      </c>
      <c r="H69" s="1"/>
      <c r="I69" s="1">
        <f>G69+H69</f>
        <v>13215700</v>
      </c>
    </row>
    <row r="70" spans="1:9" ht="81.75" customHeight="1" x14ac:dyDescent="0.25">
      <c r="A70" s="17"/>
      <c r="B70" s="6" t="s">
        <v>139</v>
      </c>
      <c r="C70" s="27" t="s">
        <v>140</v>
      </c>
      <c r="D70" s="1">
        <v>90500</v>
      </c>
      <c r="E70" s="1"/>
      <c r="F70" s="1">
        <f t="shared" ref="F70:F83" si="24">D70+E70</f>
        <v>90500</v>
      </c>
      <c r="G70" s="1">
        <v>146100</v>
      </c>
      <c r="H70" s="1"/>
      <c r="I70" s="1">
        <f t="shared" ref="I70:I83" si="25">G70+H70</f>
        <v>146100</v>
      </c>
    </row>
    <row r="71" spans="1:9" ht="51" customHeight="1" x14ac:dyDescent="0.25">
      <c r="A71" s="17"/>
      <c r="B71" s="6" t="s">
        <v>88</v>
      </c>
      <c r="C71" s="18" t="s">
        <v>70</v>
      </c>
      <c r="D71" s="1">
        <v>8422100</v>
      </c>
      <c r="E71" s="1">
        <v>33000</v>
      </c>
      <c r="F71" s="1">
        <f t="shared" si="24"/>
        <v>8455100</v>
      </c>
      <c r="G71" s="1">
        <v>8422100</v>
      </c>
      <c r="H71" s="1">
        <v>33000</v>
      </c>
      <c r="I71" s="1">
        <f t="shared" si="25"/>
        <v>8455100</v>
      </c>
    </row>
    <row r="72" spans="1:9" ht="50.25" customHeight="1" x14ac:dyDescent="0.25">
      <c r="A72" s="17"/>
      <c r="B72" s="6" t="s">
        <v>89</v>
      </c>
      <c r="C72" s="18" t="s">
        <v>69</v>
      </c>
      <c r="D72" s="1">
        <v>149092800</v>
      </c>
      <c r="E72" s="1">
        <v>27615300</v>
      </c>
      <c r="F72" s="1">
        <f t="shared" si="24"/>
        <v>176708100</v>
      </c>
      <c r="G72" s="1">
        <v>147892300</v>
      </c>
      <c r="H72" s="1">
        <v>27172400</v>
      </c>
      <c r="I72" s="1">
        <f t="shared" si="25"/>
        <v>175064700</v>
      </c>
    </row>
    <row r="73" spans="1:9" ht="114.75" hidden="1" customHeight="1" x14ac:dyDescent="0.25">
      <c r="A73" s="17"/>
      <c r="B73" s="6" t="s">
        <v>115</v>
      </c>
      <c r="C73" s="18" t="s">
        <v>116</v>
      </c>
      <c r="D73" s="1">
        <v>34361100</v>
      </c>
      <c r="E73" s="1">
        <v>-34361100</v>
      </c>
      <c r="F73" s="1">
        <f t="shared" si="24"/>
        <v>0</v>
      </c>
      <c r="G73" s="1">
        <v>34376100</v>
      </c>
      <c r="H73" s="1">
        <v>-34376100</v>
      </c>
      <c r="I73" s="1">
        <f t="shared" si="25"/>
        <v>0</v>
      </c>
    </row>
    <row r="74" spans="1:9" ht="84" customHeight="1" x14ac:dyDescent="0.25">
      <c r="A74" s="17"/>
      <c r="B74" s="6" t="s">
        <v>100</v>
      </c>
      <c r="C74" s="18" t="s">
        <v>79</v>
      </c>
      <c r="D74" s="1">
        <v>36024200</v>
      </c>
      <c r="E74" s="1"/>
      <c r="F74" s="1">
        <f t="shared" si="24"/>
        <v>36024200</v>
      </c>
      <c r="G74" s="1">
        <v>37465200</v>
      </c>
      <c r="H74" s="1"/>
      <c r="I74" s="1">
        <f t="shared" si="25"/>
        <v>37465200</v>
      </c>
    </row>
    <row r="75" spans="1:9" ht="82.5" customHeight="1" x14ac:dyDescent="0.25">
      <c r="A75" s="17"/>
      <c r="B75" s="6" t="s">
        <v>125</v>
      </c>
      <c r="C75" s="18" t="s">
        <v>76</v>
      </c>
      <c r="D75" s="1">
        <v>118703500</v>
      </c>
      <c r="E75" s="1"/>
      <c r="F75" s="1">
        <f t="shared" si="24"/>
        <v>118703500</v>
      </c>
      <c r="G75" s="1">
        <v>123457000</v>
      </c>
      <c r="H75" s="1"/>
      <c r="I75" s="1">
        <f t="shared" si="25"/>
        <v>123457000</v>
      </c>
    </row>
    <row r="76" spans="1:9" ht="86.25" customHeight="1" x14ac:dyDescent="0.25">
      <c r="A76" s="17"/>
      <c r="B76" s="6" t="s">
        <v>126</v>
      </c>
      <c r="C76" s="18" t="s">
        <v>112</v>
      </c>
      <c r="D76" s="1">
        <v>32100</v>
      </c>
      <c r="E76" s="1"/>
      <c r="F76" s="1">
        <f t="shared" si="24"/>
        <v>32100</v>
      </c>
      <c r="G76" s="1">
        <v>33500</v>
      </c>
      <c r="H76" s="1"/>
      <c r="I76" s="1">
        <f t="shared" si="25"/>
        <v>33500</v>
      </c>
    </row>
    <row r="77" spans="1:9" ht="52.5" customHeight="1" x14ac:dyDescent="0.25">
      <c r="A77" s="17"/>
      <c r="B77" s="6" t="s">
        <v>90</v>
      </c>
      <c r="C77" s="6" t="s">
        <v>67</v>
      </c>
      <c r="D77" s="1">
        <v>1054881100</v>
      </c>
      <c r="E77" s="1"/>
      <c r="F77" s="1">
        <f t="shared" si="24"/>
        <v>1054881100</v>
      </c>
      <c r="G77" s="1">
        <v>1054821400</v>
      </c>
      <c r="H77" s="1"/>
      <c r="I77" s="1">
        <f t="shared" si="25"/>
        <v>1054821400</v>
      </c>
    </row>
    <row r="78" spans="1:9" ht="66" customHeight="1" x14ac:dyDescent="0.25">
      <c r="A78" s="17"/>
      <c r="B78" s="6" t="s">
        <v>93</v>
      </c>
      <c r="C78" s="18" t="s">
        <v>71</v>
      </c>
      <c r="D78" s="1">
        <v>8698500</v>
      </c>
      <c r="E78" s="1"/>
      <c r="F78" s="1">
        <f t="shared" si="24"/>
        <v>8698500</v>
      </c>
      <c r="G78" s="1">
        <v>8717100</v>
      </c>
      <c r="H78" s="1"/>
      <c r="I78" s="1">
        <f t="shared" si="25"/>
        <v>8717100</v>
      </c>
    </row>
    <row r="79" spans="1:9" ht="101.25" customHeight="1" x14ac:dyDescent="0.25">
      <c r="A79" s="17"/>
      <c r="B79" s="6" t="s">
        <v>95</v>
      </c>
      <c r="C79" s="18" t="s">
        <v>114</v>
      </c>
      <c r="D79" s="1">
        <v>7370500</v>
      </c>
      <c r="E79" s="1"/>
      <c r="F79" s="1">
        <f t="shared" si="24"/>
        <v>7370500</v>
      </c>
      <c r="G79" s="1">
        <v>7665300</v>
      </c>
      <c r="H79" s="1"/>
      <c r="I79" s="1">
        <f t="shared" si="25"/>
        <v>7665300</v>
      </c>
    </row>
    <row r="80" spans="1:9" ht="83.25" customHeight="1" x14ac:dyDescent="0.25">
      <c r="A80" s="17"/>
      <c r="B80" s="6" t="s">
        <v>113</v>
      </c>
      <c r="C80" s="18" t="s">
        <v>94</v>
      </c>
      <c r="D80" s="1">
        <v>314200</v>
      </c>
      <c r="E80" s="1"/>
      <c r="F80" s="1">
        <f t="shared" si="24"/>
        <v>314200</v>
      </c>
      <c r="G80" s="1">
        <v>227400</v>
      </c>
      <c r="H80" s="1"/>
      <c r="I80" s="1">
        <f t="shared" si="25"/>
        <v>227400</v>
      </c>
    </row>
    <row r="81" spans="1:11" ht="67.5" customHeight="1" x14ac:dyDescent="0.25">
      <c r="A81" s="17"/>
      <c r="B81" s="6" t="s">
        <v>96</v>
      </c>
      <c r="C81" s="18" t="s">
        <v>97</v>
      </c>
      <c r="D81" s="1">
        <v>489909100</v>
      </c>
      <c r="E81" s="1"/>
      <c r="F81" s="1">
        <f t="shared" si="24"/>
        <v>489909100</v>
      </c>
      <c r="G81" s="1">
        <v>498833300</v>
      </c>
      <c r="H81" s="1"/>
      <c r="I81" s="1">
        <f t="shared" si="25"/>
        <v>498833300</v>
      </c>
    </row>
    <row r="82" spans="1:11" ht="130.5" customHeight="1" x14ac:dyDescent="0.25">
      <c r="A82" s="17"/>
      <c r="B82" s="6" t="s">
        <v>98</v>
      </c>
      <c r="C82" s="18" t="s">
        <v>99</v>
      </c>
      <c r="D82" s="1">
        <v>415342100</v>
      </c>
      <c r="E82" s="1"/>
      <c r="F82" s="1">
        <f t="shared" si="24"/>
        <v>415342100</v>
      </c>
      <c r="G82" s="1">
        <v>431955700</v>
      </c>
      <c r="H82" s="1"/>
      <c r="I82" s="1">
        <f t="shared" si="25"/>
        <v>431955700</v>
      </c>
    </row>
    <row r="83" spans="1:11" ht="36.75" customHeight="1" x14ac:dyDescent="0.25">
      <c r="A83" s="17"/>
      <c r="B83" s="6" t="s">
        <v>117</v>
      </c>
      <c r="C83" s="18" t="s">
        <v>118</v>
      </c>
      <c r="D83" s="1">
        <v>108177800</v>
      </c>
      <c r="E83" s="1"/>
      <c r="F83" s="1">
        <f t="shared" si="24"/>
        <v>108177800</v>
      </c>
      <c r="G83" s="1">
        <v>86174100</v>
      </c>
      <c r="H83" s="1"/>
      <c r="I83" s="1">
        <f t="shared" si="25"/>
        <v>86174100</v>
      </c>
    </row>
    <row r="84" spans="1:11" ht="18" customHeight="1" x14ac:dyDescent="0.25">
      <c r="A84" s="17"/>
      <c r="B84" s="7" t="s">
        <v>124</v>
      </c>
      <c r="C84" s="7" t="s">
        <v>72</v>
      </c>
      <c r="D84" s="2">
        <f>SUM(D85:D89)</f>
        <v>101787751</v>
      </c>
      <c r="E84" s="2">
        <f t="shared" ref="E84:I84" si="26">SUM(E85:E89)</f>
        <v>3708300</v>
      </c>
      <c r="F84" s="2">
        <f t="shared" si="26"/>
        <v>105496051</v>
      </c>
      <c r="G84" s="2">
        <f t="shared" si="26"/>
        <v>101787751</v>
      </c>
      <c r="H84" s="2">
        <f t="shared" si="26"/>
        <v>3708300</v>
      </c>
      <c r="I84" s="2">
        <f t="shared" si="26"/>
        <v>105496051</v>
      </c>
    </row>
    <row r="85" spans="1:11" ht="82.5" customHeight="1" x14ac:dyDescent="0.25">
      <c r="A85" s="17"/>
      <c r="B85" s="6" t="s">
        <v>104</v>
      </c>
      <c r="C85" s="18" t="s">
        <v>119</v>
      </c>
      <c r="D85" s="1">
        <v>27312938</v>
      </c>
      <c r="E85" s="1"/>
      <c r="F85" s="1">
        <f>D85+E85</f>
        <v>27312938</v>
      </c>
      <c r="G85" s="1">
        <v>27312938</v>
      </c>
      <c r="H85" s="1"/>
      <c r="I85" s="1">
        <f>G85+H85</f>
        <v>27312938</v>
      </c>
    </row>
    <row r="86" spans="1:11" ht="66.75" customHeight="1" x14ac:dyDescent="0.25">
      <c r="A86" s="17"/>
      <c r="B86" s="6" t="s">
        <v>105</v>
      </c>
      <c r="C86" s="18" t="s">
        <v>148</v>
      </c>
      <c r="D86" s="1">
        <v>7720913</v>
      </c>
      <c r="E86" s="1"/>
      <c r="F86" s="1">
        <f t="shared" ref="F86:F87" si="27">D86+E86</f>
        <v>7720913</v>
      </c>
      <c r="G86" s="1">
        <v>7720913</v>
      </c>
      <c r="H86" s="1"/>
      <c r="I86" s="1">
        <f t="shared" ref="I86:I87" si="28">G86+H86</f>
        <v>7720913</v>
      </c>
    </row>
    <row r="87" spans="1:11" ht="67.5" customHeight="1" x14ac:dyDescent="0.25">
      <c r="A87" s="17"/>
      <c r="B87" s="6" t="s">
        <v>101</v>
      </c>
      <c r="C87" s="18" t="s">
        <v>102</v>
      </c>
      <c r="D87" s="1">
        <v>66753900</v>
      </c>
      <c r="E87" s="1">
        <v>3708300</v>
      </c>
      <c r="F87" s="1">
        <f t="shared" si="27"/>
        <v>70462200</v>
      </c>
      <c r="G87" s="1">
        <v>66753900</v>
      </c>
      <c r="H87" s="1">
        <v>3708300</v>
      </c>
      <c r="I87" s="1">
        <f t="shared" si="28"/>
        <v>70462200</v>
      </c>
    </row>
    <row r="88" spans="1:11" ht="196.5" hidden="1" customHeight="1" x14ac:dyDescent="0.25">
      <c r="A88" s="17"/>
      <c r="B88" s="6" t="s">
        <v>120</v>
      </c>
      <c r="C88" s="6" t="s">
        <v>121</v>
      </c>
      <c r="D88" s="1"/>
      <c r="E88" s="1"/>
      <c r="F88" s="1"/>
      <c r="G88" s="1"/>
      <c r="H88" s="1"/>
      <c r="I88" s="1"/>
    </row>
    <row r="89" spans="1:11" ht="66" hidden="1" customHeight="1" x14ac:dyDescent="0.25">
      <c r="A89" s="17"/>
      <c r="B89" s="6" t="s">
        <v>122</v>
      </c>
      <c r="C89" s="6" t="s">
        <v>123</v>
      </c>
      <c r="D89" s="1"/>
      <c r="E89" s="1"/>
      <c r="F89" s="1"/>
      <c r="G89" s="1"/>
      <c r="H89" s="1"/>
      <c r="I89" s="1"/>
    </row>
    <row r="90" spans="1:11" ht="33.75" hidden="1" customHeight="1" x14ac:dyDescent="0.25">
      <c r="A90" s="17"/>
      <c r="B90" s="7" t="s">
        <v>84</v>
      </c>
      <c r="C90" s="7" t="s">
        <v>85</v>
      </c>
      <c r="D90" s="21">
        <f t="shared" ref="D90" si="29">D91</f>
        <v>0</v>
      </c>
      <c r="E90" s="21"/>
      <c r="F90" s="21"/>
      <c r="G90" s="21">
        <f>G91</f>
        <v>0</v>
      </c>
      <c r="H90" s="21"/>
      <c r="I90" s="21"/>
    </row>
    <row r="91" spans="1:11" ht="50.25" hidden="1" customHeight="1" x14ac:dyDescent="0.25">
      <c r="A91" s="17"/>
      <c r="B91" s="7" t="s">
        <v>73</v>
      </c>
      <c r="C91" s="7" t="s">
        <v>74</v>
      </c>
      <c r="D91" s="2">
        <f>SUM(D92:D92)</f>
        <v>0</v>
      </c>
      <c r="E91" s="2"/>
      <c r="F91" s="2"/>
      <c r="G91" s="2">
        <f t="shared" ref="G91" si="30">SUM(G92:G92)</f>
        <v>0</v>
      </c>
      <c r="H91" s="2"/>
      <c r="I91" s="2"/>
    </row>
    <row r="92" spans="1:11" ht="99.75" hidden="1" customHeight="1" x14ac:dyDescent="0.25">
      <c r="A92" s="17"/>
      <c r="B92" s="9" t="s">
        <v>77</v>
      </c>
      <c r="C92" s="9" t="s">
        <v>78</v>
      </c>
      <c r="D92" s="8"/>
      <c r="E92" s="8"/>
      <c r="F92" s="8"/>
      <c r="G92" s="8"/>
      <c r="H92" s="8"/>
      <c r="I92" s="8"/>
    </row>
    <row r="93" spans="1:11" ht="19.5" customHeight="1" x14ac:dyDescent="0.25">
      <c r="A93" s="17"/>
      <c r="B93" s="29" t="s">
        <v>75</v>
      </c>
      <c r="C93" s="29"/>
      <c r="D93" s="2">
        <f>SUM(D8,D42)</f>
        <v>61674602560</v>
      </c>
      <c r="E93" s="2">
        <f t="shared" ref="E93:I93" si="31">SUM(E8,E42)</f>
        <v>982197500</v>
      </c>
      <c r="F93" s="2">
        <f t="shared" si="31"/>
        <v>62656800060</v>
      </c>
      <c r="G93" s="2">
        <f t="shared" si="31"/>
        <v>66180573260</v>
      </c>
      <c r="H93" s="2">
        <f t="shared" si="31"/>
        <v>972744400</v>
      </c>
      <c r="I93" s="2">
        <f t="shared" si="31"/>
        <v>67153317660</v>
      </c>
      <c r="K93" s="26"/>
    </row>
  </sheetData>
  <mergeCells count="3">
    <mergeCell ref="B93:C93"/>
    <mergeCell ref="B6:D6"/>
    <mergeCell ref="B5:I5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2017-12-20T07:26:46Z</cp:lastPrinted>
  <dcterms:created xsi:type="dcterms:W3CDTF">2010-10-13T08:18:32Z</dcterms:created>
  <dcterms:modified xsi:type="dcterms:W3CDTF">2017-12-26T07:59:20Z</dcterms:modified>
</cp:coreProperties>
</file>