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210" yWindow="270" windowWidth="13395" windowHeight="12015"/>
  </bookViews>
  <sheets>
    <sheet name="Лист1" sheetId="1" r:id="rId1"/>
  </sheets>
  <definedNames>
    <definedName name="_xlnm._FilterDatabase" localSheetId="0" hidden="1">Лист1!$B$11:$L$150</definedName>
    <definedName name="_xlnm.Print_Titles" localSheetId="0">Лист1!$11:$11</definedName>
    <definedName name="_xlnm.Print_Area" localSheetId="0">Лист1!$B$1:$M$150</definedName>
  </definedNames>
  <calcPr calcId="145621"/>
</workbook>
</file>

<file path=xl/calcChain.xml><?xml version="1.0" encoding="utf-8"?>
<calcChain xmlns="http://schemas.openxmlformats.org/spreadsheetml/2006/main">
  <c r="L33" i="1" l="1"/>
  <c r="L148" i="1" l="1"/>
  <c r="L147" i="1"/>
  <c r="K147" i="1"/>
  <c r="J147" i="1"/>
  <c r="K148" i="1"/>
  <c r="J148" i="1"/>
  <c r="L149" i="1"/>
  <c r="J125" i="1"/>
  <c r="L142" i="1"/>
  <c r="L76" i="1"/>
  <c r="L72" i="1"/>
  <c r="K145" i="1" l="1"/>
  <c r="K144" i="1" s="1"/>
  <c r="J145" i="1"/>
  <c r="J144" i="1" s="1"/>
  <c r="L146" i="1" l="1"/>
  <c r="L145" i="1" s="1"/>
  <c r="L144" i="1" s="1"/>
  <c r="K125" i="1" l="1"/>
  <c r="L143" i="1"/>
  <c r="J140" i="1" l="1"/>
  <c r="L140" i="1" s="1"/>
  <c r="K102" i="1" l="1"/>
  <c r="K52" i="1"/>
  <c r="K49" i="1"/>
  <c r="K45" i="1"/>
  <c r="K42" i="1"/>
  <c r="K36" i="1"/>
  <c r="K28" i="1"/>
  <c r="K24" i="1"/>
  <c r="K20" i="1"/>
  <c r="K18" i="1"/>
  <c r="K16" i="1"/>
  <c r="K13" i="1"/>
  <c r="K48" i="1" l="1"/>
  <c r="K47" i="1" s="1"/>
  <c r="K12" i="1"/>
  <c r="J54" i="1"/>
  <c r="L54" i="1" s="1"/>
  <c r="K150" i="1" l="1"/>
  <c r="I125" i="1"/>
  <c r="I102" i="1"/>
  <c r="I52" i="1"/>
  <c r="I49" i="1"/>
  <c r="I45" i="1"/>
  <c r="I42" i="1"/>
  <c r="I36" i="1"/>
  <c r="I28" i="1"/>
  <c r="I24" i="1"/>
  <c r="I20" i="1"/>
  <c r="I18" i="1"/>
  <c r="I16" i="1"/>
  <c r="I13" i="1"/>
  <c r="I48" i="1" l="1"/>
  <c r="I47" i="1" s="1"/>
  <c r="I12" i="1"/>
  <c r="I150" i="1" l="1"/>
  <c r="H122" i="1"/>
  <c r="J122" i="1" s="1"/>
  <c r="L122" i="1" s="1"/>
  <c r="G125" i="1"/>
  <c r="H126" i="1"/>
  <c r="J126" i="1" l="1"/>
  <c r="G102" i="1"/>
  <c r="F77" i="1"/>
  <c r="H77" i="1" s="1"/>
  <c r="J77" i="1" s="1"/>
  <c r="F75" i="1"/>
  <c r="H75" i="1" s="1"/>
  <c r="J75" i="1" s="1"/>
  <c r="L75" i="1" s="1"/>
  <c r="F74" i="1"/>
  <c r="H74" i="1" s="1"/>
  <c r="J74" i="1" s="1"/>
  <c r="L74" i="1" s="1"/>
  <c r="F73" i="1"/>
  <c r="H73" i="1" s="1"/>
  <c r="J73" i="1" s="1"/>
  <c r="L73" i="1" s="1"/>
  <c r="F71" i="1"/>
  <c r="H71" i="1" s="1"/>
  <c r="J71" i="1" s="1"/>
  <c r="L71" i="1" s="1"/>
  <c r="F70" i="1"/>
  <c r="H70" i="1" s="1"/>
  <c r="J70" i="1" s="1"/>
  <c r="L70" i="1" s="1"/>
  <c r="F69" i="1"/>
  <c r="H69" i="1" s="1"/>
  <c r="J69" i="1" s="1"/>
  <c r="L69" i="1" s="1"/>
  <c r="F67" i="1"/>
  <c r="H67" i="1" s="1"/>
  <c r="J67" i="1" s="1"/>
  <c r="L67" i="1" s="1"/>
  <c r="F66" i="1"/>
  <c r="H66" i="1" s="1"/>
  <c r="J66" i="1" s="1"/>
  <c r="L66" i="1" s="1"/>
  <c r="F65" i="1"/>
  <c r="H65" i="1" s="1"/>
  <c r="J65" i="1" s="1"/>
  <c r="L65" i="1" s="1"/>
  <c r="F64" i="1"/>
  <c r="H64" i="1" s="1"/>
  <c r="J64" i="1" s="1"/>
  <c r="L64" i="1" s="1"/>
  <c r="F63" i="1"/>
  <c r="H63" i="1" s="1"/>
  <c r="J63" i="1" s="1"/>
  <c r="L63" i="1" s="1"/>
  <c r="F62" i="1"/>
  <c r="H62" i="1" s="1"/>
  <c r="J62" i="1" s="1"/>
  <c r="L62" i="1" s="1"/>
  <c r="F61" i="1"/>
  <c r="H61" i="1" s="1"/>
  <c r="J61" i="1" s="1"/>
  <c r="L61" i="1" s="1"/>
  <c r="F60" i="1"/>
  <c r="H60" i="1" s="1"/>
  <c r="J60" i="1" s="1"/>
  <c r="L60" i="1" s="1"/>
  <c r="F59" i="1"/>
  <c r="H59" i="1" s="1"/>
  <c r="J59" i="1" s="1"/>
  <c r="L59" i="1" s="1"/>
  <c r="F58" i="1"/>
  <c r="H58" i="1" s="1"/>
  <c r="J58" i="1" s="1"/>
  <c r="L58" i="1" s="1"/>
  <c r="F57" i="1"/>
  <c r="H57" i="1" s="1"/>
  <c r="J57" i="1" s="1"/>
  <c r="L57" i="1" s="1"/>
  <c r="F56" i="1"/>
  <c r="H56" i="1" s="1"/>
  <c r="J56" i="1" s="1"/>
  <c r="L56" i="1" s="1"/>
  <c r="F55" i="1"/>
  <c r="H55" i="1" s="1"/>
  <c r="J55" i="1" s="1"/>
  <c r="L55" i="1" s="1"/>
  <c r="F53" i="1"/>
  <c r="H53" i="1" s="1"/>
  <c r="J53" i="1" s="1"/>
  <c r="L53" i="1" s="1"/>
  <c r="G52" i="1"/>
  <c r="F51" i="1"/>
  <c r="H51" i="1" s="1"/>
  <c r="J51" i="1" s="1"/>
  <c r="L51" i="1" s="1"/>
  <c r="F50" i="1"/>
  <c r="H50" i="1" s="1"/>
  <c r="J50" i="1" s="1"/>
  <c r="G49" i="1"/>
  <c r="G45" i="1"/>
  <c r="F44" i="1"/>
  <c r="H44" i="1" s="1"/>
  <c r="J44" i="1" s="1"/>
  <c r="L44" i="1" s="1"/>
  <c r="G42" i="1"/>
  <c r="F41" i="1"/>
  <c r="H41" i="1" s="1"/>
  <c r="J41" i="1" s="1"/>
  <c r="L41" i="1" s="1"/>
  <c r="F40" i="1"/>
  <c r="H40" i="1" s="1"/>
  <c r="J40" i="1" s="1"/>
  <c r="L40" i="1" s="1"/>
  <c r="F39" i="1"/>
  <c r="H39" i="1" s="1"/>
  <c r="J39" i="1" s="1"/>
  <c r="L39" i="1" s="1"/>
  <c r="F38" i="1"/>
  <c r="H38" i="1" s="1"/>
  <c r="J38" i="1" s="1"/>
  <c r="L38" i="1" s="1"/>
  <c r="F37" i="1"/>
  <c r="G36" i="1"/>
  <c r="E36" i="1"/>
  <c r="F35" i="1"/>
  <c r="H35" i="1" s="1"/>
  <c r="J35" i="1" s="1"/>
  <c r="L35" i="1" s="1"/>
  <c r="F34" i="1"/>
  <c r="H34" i="1" s="1"/>
  <c r="J34" i="1" s="1"/>
  <c r="L34" i="1" s="1"/>
  <c r="F32" i="1"/>
  <c r="H32" i="1" s="1"/>
  <c r="J32" i="1" s="1"/>
  <c r="F31" i="1"/>
  <c r="H31" i="1" s="1"/>
  <c r="J31" i="1" s="1"/>
  <c r="L31" i="1" s="1"/>
  <c r="F30" i="1"/>
  <c r="H30" i="1" s="1"/>
  <c r="J30" i="1" s="1"/>
  <c r="L30" i="1" s="1"/>
  <c r="F29" i="1"/>
  <c r="H29" i="1" s="1"/>
  <c r="J29" i="1" s="1"/>
  <c r="G28" i="1"/>
  <c r="F27" i="1"/>
  <c r="H27" i="1" s="1"/>
  <c r="J27" i="1" s="1"/>
  <c r="L27" i="1" s="1"/>
  <c r="G24" i="1"/>
  <c r="F23" i="1"/>
  <c r="H23" i="1" s="1"/>
  <c r="J23" i="1" s="1"/>
  <c r="L23" i="1" s="1"/>
  <c r="F22" i="1"/>
  <c r="H22" i="1" s="1"/>
  <c r="J22" i="1" s="1"/>
  <c r="L22" i="1" s="1"/>
  <c r="F21" i="1"/>
  <c r="H21" i="1" s="1"/>
  <c r="J21" i="1" s="1"/>
  <c r="G20" i="1"/>
  <c r="G18" i="1"/>
  <c r="F17" i="1"/>
  <c r="H17" i="1" s="1"/>
  <c r="J17" i="1" s="1"/>
  <c r="G16" i="1"/>
  <c r="F15" i="1"/>
  <c r="H15" i="1" s="1"/>
  <c r="J15" i="1" s="1"/>
  <c r="L15" i="1" s="1"/>
  <c r="F14" i="1"/>
  <c r="G13" i="1"/>
  <c r="E13" i="1"/>
  <c r="L32" i="1" l="1"/>
  <c r="L28" i="1" s="1"/>
  <c r="J28" i="1"/>
  <c r="L17" i="1"/>
  <c r="L16" i="1" s="1"/>
  <c r="J16" i="1"/>
  <c r="J49" i="1"/>
  <c r="L50" i="1"/>
  <c r="L49" i="1" s="1"/>
  <c r="J20" i="1"/>
  <c r="L21" i="1"/>
  <c r="L20" i="1" s="1"/>
  <c r="L126" i="1"/>
  <c r="L29" i="1"/>
  <c r="L77" i="1"/>
  <c r="F16" i="1"/>
  <c r="F20" i="1"/>
  <c r="F49" i="1"/>
  <c r="H49" i="1"/>
  <c r="F13" i="1"/>
  <c r="H14" i="1"/>
  <c r="J14" i="1" s="1"/>
  <c r="H16" i="1"/>
  <c r="H20" i="1"/>
  <c r="F36" i="1"/>
  <c r="H37" i="1"/>
  <c r="J37" i="1" s="1"/>
  <c r="H28" i="1"/>
  <c r="G48" i="1"/>
  <c r="G47" i="1" s="1"/>
  <c r="F28" i="1"/>
  <c r="G12" i="1"/>
  <c r="L37" i="1" l="1"/>
  <c r="L36" i="1" s="1"/>
  <c r="J36" i="1"/>
  <c r="L14" i="1"/>
  <c r="L13" i="1" s="1"/>
  <c r="J13" i="1"/>
  <c r="H36" i="1"/>
  <c r="H13" i="1"/>
  <c r="G150" i="1"/>
  <c r="E125" i="1"/>
  <c r="F129" i="1"/>
  <c r="H129" i="1" s="1"/>
  <c r="J129" i="1" s="1"/>
  <c r="L129" i="1" s="1"/>
  <c r="D125" i="1" l="1"/>
  <c r="E102" i="1"/>
  <c r="D102" i="1"/>
  <c r="F139" i="1"/>
  <c r="H139" i="1" s="1"/>
  <c r="J139" i="1" s="1"/>
  <c r="L139" i="1" s="1"/>
  <c r="F121" i="1" l="1"/>
  <c r="H121" i="1" s="1"/>
  <c r="J121" i="1" s="1"/>
  <c r="L121" i="1" s="1"/>
  <c r="F120" i="1"/>
  <c r="H120" i="1" s="1"/>
  <c r="J120" i="1" s="1"/>
  <c r="L120" i="1" s="1"/>
  <c r="F119" i="1"/>
  <c r="H119" i="1" s="1"/>
  <c r="J119" i="1" s="1"/>
  <c r="L119" i="1" s="1"/>
  <c r="E101" i="1"/>
  <c r="F96" i="1" l="1"/>
  <c r="H96" i="1" s="1"/>
  <c r="J96" i="1" s="1"/>
  <c r="L96" i="1" s="1"/>
  <c r="F95" i="1" l="1"/>
  <c r="H95" i="1" s="1"/>
  <c r="J95" i="1" s="1"/>
  <c r="L95" i="1" s="1"/>
  <c r="F138" i="1" l="1"/>
  <c r="H138" i="1" s="1"/>
  <c r="J138" i="1" s="1"/>
  <c r="L138" i="1" s="1"/>
  <c r="F101" i="1"/>
  <c r="H101" i="1" s="1"/>
  <c r="J101" i="1" s="1"/>
  <c r="L101" i="1" s="1"/>
  <c r="F141" i="1" l="1"/>
  <c r="H141" i="1" s="1"/>
  <c r="J141" i="1" s="1"/>
  <c r="L141" i="1" s="1"/>
  <c r="F137" i="1"/>
  <c r="H137" i="1" s="1"/>
  <c r="J137" i="1" s="1"/>
  <c r="L137" i="1" s="1"/>
  <c r="F136" i="1"/>
  <c r="H136" i="1" s="1"/>
  <c r="J136" i="1" s="1"/>
  <c r="L136" i="1" s="1"/>
  <c r="F135" i="1"/>
  <c r="H135" i="1" s="1"/>
  <c r="J135" i="1" s="1"/>
  <c r="L135" i="1" s="1"/>
  <c r="F134" i="1"/>
  <c r="H134" i="1" s="1"/>
  <c r="J134" i="1" s="1"/>
  <c r="L134" i="1" s="1"/>
  <c r="F133" i="1"/>
  <c r="H133" i="1" s="1"/>
  <c r="J133" i="1" s="1"/>
  <c r="L133" i="1" s="1"/>
  <c r="F132" i="1"/>
  <c r="H132" i="1" s="1"/>
  <c r="J132" i="1" s="1"/>
  <c r="L132" i="1" s="1"/>
  <c r="F131" i="1"/>
  <c r="H131" i="1" s="1"/>
  <c r="J131" i="1" s="1"/>
  <c r="L131" i="1" s="1"/>
  <c r="F91" i="1"/>
  <c r="H91" i="1" s="1"/>
  <c r="J91" i="1" s="1"/>
  <c r="L91" i="1" s="1"/>
  <c r="F80" i="1" l="1"/>
  <c r="H80" i="1" s="1"/>
  <c r="J80" i="1" s="1"/>
  <c r="L80" i="1" s="1"/>
  <c r="E68" i="1"/>
  <c r="F68" i="1" s="1"/>
  <c r="H68" i="1" s="1"/>
  <c r="J68" i="1" l="1"/>
  <c r="L68" i="1" s="1"/>
  <c r="E52" i="1"/>
  <c r="E49" i="1" l="1"/>
  <c r="E48" i="1" s="1"/>
  <c r="D49" i="1"/>
  <c r="F43" i="1" l="1"/>
  <c r="D42" i="1"/>
  <c r="F128" i="1"/>
  <c r="H128" i="1" s="1"/>
  <c r="J128" i="1" s="1"/>
  <c r="L128" i="1" s="1"/>
  <c r="F130" i="1"/>
  <c r="H130" i="1" s="1"/>
  <c r="J130" i="1" s="1"/>
  <c r="L130" i="1" s="1"/>
  <c r="F127" i="1"/>
  <c r="F118" i="1"/>
  <c r="H118" i="1" s="1"/>
  <c r="J118" i="1" s="1"/>
  <c r="L118" i="1" s="1"/>
  <c r="F123" i="1"/>
  <c r="H123" i="1" s="1"/>
  <c r="J123" i="1" s="1"/>
  <c r="L123" i="1" s="1"/>
  <c r="F124" i="1"/>
  <c r="H124" i="1" s="1"/>
  <c r="J124" i="1" s="1"/>
  <c r="L124" i="1" s="1"/>
  <c r="F115" i="1"/>
  <c r="H115" i="1" s="1"/>
  <c r="J115" i="1" s="1"/>
  <c r="L115" i="1" s="1"/>
  <c r="F116" i="1"/>
  <c r="H116" i="1" s="1"/>
  <c r="J116" i="1" s="1"/>
  <c r="L116" i="1" s="1"/>
  <c r="F117" i="1"/>
  <c r="H117" i="1" s="1"/>
  <c r="J117" i="1" s="1"/>
  <c r="L117" i="1" s="1"/>
  <c r="F111" i="1"/>
  <c r="H111" i="1" s="1"/>
  <c r="J111" i="1" s="1"/>
  <c r="L111" i="1" s="1"/>
  <c r="F112" i="1"/>
  <c r="H112" i="1" s="1"/>
  <c r="J112" i="1" s="1"/>
  <c r="L112" i="1" s="1"/>
  <c r="F113" i="1"/>
  <c r="H113" i="1" s="1"/>
  <c r="J113" i="1" s="1"/>
  <c r="L113" i="1" s="1"/>
  <c r="F114" i="1"/>
  <c r="H114" i="1" s="1"/>
  <c r="J114" i="1" s="1"/>
  <c r="L114" i="1" s="1"/>
  <c r="F109" i="1"/>
  <c r="H109" i="1" s="1"/>
  <c r="J109" i="1" s="1"/>
  <c r="L109" i="1" s="1"/>
  <c r="F110" i="1"/>
  <c r="H110" i="1" s="1"/>
  <c r="J110" i="1" s="1"/>
  <c r="L110" i="1" s="1"/>
  <c r="F107" i="1"/>
  <c r="H107" i="1" s="1"/>
  <c r="J107" i="1" s="1"/>
  <c r="L107" i="1" s="1"/>
  <c r="F108" i="1"/>
  <c r="H108" i="1" s="1"/>
  <c r="J108" i="1" s="1"/>
  <c r="L108" i="1" s="1"/>
  <c r="F104" i="1"/>
  <c r="F105" i="1"/>
  <c r="H105" i="1" s="1"/>
  <c r="J105" i="1" s="1"/>
  <c r="L105" i="1" s="1"/>
  <c r="F106" i="1"/>
  <c r="H106" i="1" s="1"/>
  <c r="J106" i="1" s="1"/>
  <c r="L106" i="1" s="1"/>
  <c r="F103" i="1"/>
  <c r="H103" i="1" s="1"/>
  <c r="F98" i="1"/>
  <c r="H98" i="1" s="1"/>
  <c r="J98" i="1" s="1"/>
  <c r="L98" i="1" s="1"/>
  <c r="F99" i="1"/>
  <c r="H99" i="1" s="1"/>
  <c r="J99" i="1" s="1"/>
  <c r="L99" i="1" s="1"/>
  <c r="F93" i="1"/>
  <c r="H93" i="1" s="1"/>
  <c r="J93" i="1" s="1"/>
  <c r="L93" i="1" s="1"/>
  <c r="F94" i="1"/>
  <c r="H94" i="1" s="1"/>
  <c r="J94" i="1" s="1"/>
  <c r="L94" i="1" s="1"/>
  <c r="F90" i="1"/>
  <c r="H90" i="1" s="1"/>
  <c r="J90" i="1" s="1"/>
  <c r="L90" i="1" s="1"/>
  <c r="F92" i="1"/>
  <c r="H92" i="1" s="1"/>
  <c r="J92" i="1" s="1"/>
  <c r="L92" i="1" s="1"/>
  <c r="F85" i="1"/>
  <c r="H85" i="1" s="1"/>
  <c r="J85" i="1" s="1"/>
  <c r="L85" i="1" s="1"/>
  <c r="F86" i="1"/>
  <c r="H86" i="1" s="1"/>
  <c r="J86" i="1" s="1"/>
  <c r="L86" i="1" s="1"/>
  <c r="F87" i="1"/>
  <c r="H87" i="1" s="1"/>
  <c r="J87" i="1" s="1"/>
  <c r="L87" i="1" s="1"/>
  <c r="F88" i="1"/>
  <c r="H88" i="1" s="1"/>
  <c r="J88" i="1" s="1"/>
  <c r="L88" i="1" s="1"/>
  <c r="F89" i="1"/>
  <c r="H89" i="1" s="1"/>
  <c r="J89" i="1" s="1"/>
  <c r="L89" i="1" s="1"/>
  <c r="F82" i="1"/>
  <c r="H82" i="1" s="1"/>
  <c r="J82" i="1" s="1"/>
  <c r="L82" i="1" s="1"/>
  <c r="F83" i="1"/>
  <c r="H83" i="1" s="1"/>
  <c r="J83" i="1" s="1"/>
  <c r="L83" i="1" s="1"/>
  <c r="F84" i="1"/>
  <c r="H84" i="1" s="1"/>
  <c r="J84" i="1" s="1"/>
  <c r="L84" i="1" s="1"/>
  <c r="F78" i="1"/>
  <c r="F81" i="1"/>
  <c r="H81" i="1" s="1"/>
  <c r="J81" i="1" s="1"/>
  <c r="L81" i="1" s="1"/>
  <c r="F46" i="1"/>
  <c r="E45" i="1"/>
  <c r="D45" i="1"/>
  <c r="E42" i="1"/>
  <c r="D36" i="1"/>
  <c r="E28" i="1"/>
  <c r="D28" i="1"/>
  <c r="F26" i="1"/>
  <c r="H26" i="1" s="1"/>
  <c r="J26" i="1" s="1"/>
  <c r="L26" i="1" s="1"/>
  <c r="F25" i="1"/>
  <c r="H25" i="1" s="1"/>
  <c r="J25" i="1" s="1"/>
  <c r="E24" i="1"/>
  <c r="D24" i="1"/>
  <c r="E20" i="1"/>
  <c r="D20" i="1"/>
  <c r="F19" i="1"/>
  <c r="E18" i="1"/>
  <c r="D18" i="1"/>
  <c r="E16" i="1"/>
  <c r="D16" i="1"/>
  <c r="D13" i="1"/>
  <c r="E12" i="1" l="1"/>
  <c r="L25" i="1"/>
  <c r="L24" i="1" s="1"/>
  <c r="J24" i="1"/>
  <c r="H24" i="1"/>
  <c r="J103" i="1"/>
  <c r="L103" i="1" s="1"/>
  <c r="F125" i="1"/>
  <c r="F24" i="1"/>
  <c r="H46" i="1"/>
  <c r="J46" i="1" s="1"/>
  <c r="F45" i="1"/>
  <c r="H19" i="1"/>
  <c r="J19" i="1" s="1"/>
  <c r="F18" i="1"/>
  <c r="H127" i="1"/>
  <c r="F42" i="1"/>
  <c r="H43" i="1"/>
  <c r="H104" i="1"/>
  <c r="J104" i="1" s="1"/>
  <c r="L104" i="1" s="1"/>
  <c r="L102" i="1" s="1"/>
  <c r="F102" i="1"/>
  <c r="H78" i="1"/>
  <c r="J78" i="1" s="1"/>
  <c r="E47" i="1"/>
  <c r="D12" i="1"/>
  <c r="D100" i="1"/>
  <c r="F100" i="1" s="1"/>
  <c r="H100" i="1" s="1"/>
  <c r="L19" i="1" l="1"/>
  <c r="L18" i="1" s="1"/>
  <c r="J18" i="1"/>
  <c r="L46" i="1"/>
  <c r="L45" i="1" s="1"/>
  <c r="J45" i="1"/>
  <c r="H102" i="1"/>
  <c r="J102" i="1"/>
  <c r="L78" i="1"/>
  <c r="J127" i="1"/>
  <c r="H125" i="1"/>
  <c r="H45" i="1"/>
  <c r="J43" i="1"/>
  <c r="H42" i="1"/>
  <c r="H18" i="1"/>
  <c r="J100" i="1"/>
  <c r="L100" i="1" s="1"/>
  <c r="F12" i="1"/>
  <c r="E150" i="1"/>
  <c r="L43" i="1" l="1"/>
  <c r="L42" i="1" s="1"/>
  <c r="J42" i="1"/>
  <c r="J12" i="1" s="1"/>
  <c r="H12" i="1"/>
  <c r="L12" i="1"/>
  <c r="L127" i="1"/>
  <c r="L125" i="1" s="1"/>
  <c r="D79" i="1"/>
  <c r="F79" i="1" s="1"/>
  <c r="H79" i="1" s="1"/>
  <c r="J79" i="1" l="1"/>
  <c r="D97" i="1"/>
  <c r="F97" i="1" s="1"/>
  <c r="L79" i="1" l="1"/>
  <c r="H97" i="1"/>
  <c r="F52" i="1"/>
  <c r="F48" i="1" s="1"/>
  <c r="F47" i="1" s="1"/>
  <c r="F150" i="1" s="1"/>
  <c r="D52" i="1"/>
  <c r="D48" i="1" s="1"/>
  <c r="D47" i="1" s="1"/>
  <c r="D150" i="1" s="1"/>
  <c r="J97" i="1" l="1"/>
  <c r="H52" i="1"/>
  <c r="H48" i="1" s="1"/>
  <c r="H47" i="1" s="1"/>
  <c r="H150" i="1" s="1"/>
  <c r="L97" i="1" l="1"/>
  <c r="L52" i="1" s="1"/>
  <c r="L48" i="1" s="1"/>
  <c r="L47" i="1" s="1"/>
  <c r="J52" i="1"/>
  <c r="J48" i="1" s="1"/>
  <c r="J47" i="1" s="1"/>
  <c r="J150" i="1" l="1"/>
  <c r="L150" i="1"/>
</calcChain>
</file>

<file path=xl/sharedStrings.xml><?xml version="1.0" encoding="utf-8"?>
<sst xmlns="http://schemas.openxmlformats.org/spreadsheetml/2006/main" count="296" uniqueCount="292">
  <si>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</si>
  <si>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</si>
  <si>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</si>
  <si>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</si>
  <si>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</si>
  <si>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</si>
  <si>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</si>
  <si>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</si>
  <si>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</si>
  <si>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</si>
  <si>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</si>
  <si>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</si>
  <si>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</si>
  <si>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</si>
  <si>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</si>
  <si>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</si>
  <si>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</si>
  <si>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</si>
  <si>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</si>
  <si>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</si>
  <si>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</si>
  <si>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</si>
  <si>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</si>
  <si>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</si>
  <si>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</si>
  <si>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</si>
  <si>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</si>
  <si>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</si>
  <si>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</si>
  <si>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</si>
  <si>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</si>
  <si>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</si>
  <si>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</si>
  <si>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</si>
  <si>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</si>
  <si>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</si>
  <si>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</si>
  <si>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</si>
  <si>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</si>
  <si>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</si>
  <si>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</si>
  <si>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</si>
  <si>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</si>
  <si>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</si>
  <si>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</si>
  <si>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</si>
  <si>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</si>
  <si>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</si>
  <si>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</si>
  <si>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</si>
  <si>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</si>
  <si>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</si>
  <si>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</si>
  <si>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</si>
  <si>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</si>
  <si>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</si>
  <si>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</si>
  <si>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</si>
  <si>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</si>
  <si>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</si>
  <si>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</si>
  <si>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</si>
  <si>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</si>
  <si>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</si>
  <si>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</si>
  <si>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</si>
  <si>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</si>
  <si>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</si>
  <si>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</si>
  <si>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</si>
  <si>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</si>
  <si>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Дотации бюджетам бюджетной системы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</si>
  <si>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</si>
  <si>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Код бюджетной классификации РФ</t>
  </si>
  <si>
    <t>Налог, взимаемый в связи с применением упрощенной системы налогообложения</t>
  </si>
  <si>
    <t>Прогнозируемые доходы областного бюджета на 2019 год в соответствии                                                                      с классификацией доходов бюджетов Российской Федерации</t>
  </si>
  <si>
    <t>2019 год
(руб.)</t>
  </si>
  <si>
    <t>000 2 02 25541 02 0000 150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</si>
  <si>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</si>
  <si>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000 2 02 25542 02 0000 150</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</si>
  <si>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</si>
  <si>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</si>
  <si>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000 2 02 25543 02 0000 150</t>
  </si>
  <si>
    <t>000 2 02 25567 02 0000 150</t>
  </si>
  <si>
    <t>000 2 02 25568 02 0000 150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</si>
  <si>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</si>
  <si>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</si>
  <si>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</si>
  <si>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</si>
  <si>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</si>
  <si>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</si>
  <si>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</si>
  <si>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</si>
  <si>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</si>
  <si>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</si>
  <si>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</si>
  <si>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</si>
  <si>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</si>
  <si>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</si>
  <si>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</si>
  <si>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000 2 02 35900 02 0000 150</t>
  </si>
  <si>
    <t>000 2 02 10000 00 0000 150</t>
  </si>
  <si>
    <t>000 2 02 20000 00 0000 150</t>
  </si>
  <si>
    <t>000 2 02 30000 00 0000 150</t>
  </si>
  <si>
    <t>000 2 02 40000 00 0000 150</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</si>
  <si>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</si>
  <si>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</si>
  <si>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</si>
  <si>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</si>
  <si>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</si>
  <si>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</si>
  <si>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</si>
  <si>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</si>
  <si>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 xml:space="preserve">000 2 02 25027 02 0000 150
</t>
  </si>
  <si>
    <t>000 2 02 25081 02 0000 150</t>
  </si>
  <si>
    <t>000 2 02 25084 02 0000 150</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</si>
  <si>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</si>
  <si>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</si>
  <si>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</si>
  <si>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000 2 02 25097 02 0000 150
</t>
  </si>
  <si>
    <t>000 2 02 25138 02 0000 150</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</si>
  <si>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</si>
  <si>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</si>
  <si>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</si>
  <si>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</si>
  <si>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000 2 02 25382 02 0000 150</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</si>
  <si>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</si>
  <si>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</si>
  <si>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</si>
  <si>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</si>
  <si>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</si>
  <si>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</si>
  <si>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</si>
  <si>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</si>
  <si>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</si>
  <si>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</si>
  <si>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</si>
  <si>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</si>
  <si>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</si>
  <si>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</si>
  <si>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</si>
  <si>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</si>
  <si>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</si>
  <si>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</si>
  <si>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000 2 02 35280 02 0000 150</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</si>
  <si>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</si>
  <si>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</si>
  <si>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</si>
  <si>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</si>
  <si>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000 2 02 35573 02 0000 150</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</si>
  <si>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</si>
  <si>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</si>
  <si>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000 2 02 25021 02 0000 150</t>
  </si>
  <si>
    <t>000 2 02 25519 02 0000 150</t>
  </si>
  <si>
    <t>000 2 02 25495 02 0000 150</t>
  </si>
  <si>
    <t>000 2 02 25520 02 0000 150</t>
  </si>
  <si>
    <t>Субсидия бюджетам субъектов Российской Федерации на поддержку отрасли культуры</t>
  </si>
  <si>
    <t>000 2 02 35134 02 0000 150</t>
  </si>
  <si>
    <t>000 2 02 35135 02 0000 150</t>
  </si>
  <si>
    <t>000 2 02 35176 02 0000 150</t>
  </si>
  <si>
    <t>000 1 15 00000 00 0000 000</t>
  </si>
  <si>
    <t>Административные платежи и сборы</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</si>
  <si>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</si>
  <si>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</si>
  <si>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000 2 02 15001 02 0000 150</t>
  </si>
  <si>
    <t>Дотации бюджетам субъектов Российской Федерации на выравнивание бюджетной обеспеченности</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</si>
  <si>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</si>
  <si>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</si>
  <si>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</si>
  <si>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</si>
  <si>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000 2 02 25497 02 0000 150</t>
  </si>
  <si>
    <t>Субсидии бюджетам субъектов Российской Федерации на реализацию мероприятий по обеспечению жильем молодых семей</t>
  </si>
  <si>
    <t>000 2 02 35250 02 0000 150</t>
  </si>
  <si>
    <t>Субвенции бюджетам субъектов Российской Федерации на оплату жилищно-коммунальных услуг отдельным категориям граждан</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</si>
  <si>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</si>
  <si>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</si>
  <si>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</si>
  <si>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Поправки
2019</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</si>
  <si>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</si>
  <si>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</si>
  <si>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</si>
  <si>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</si>
  <si>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</si>
  <si>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</si>
  <si>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000 2 02 25297 02 0000 150</t>
  </si>
  <si>
    <t>000 2 02 25114 02 0000 150</t>
  </si>
  <si>
    <t>000 2 02 25170 02 0000 150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</si>
  <si>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</si>
  <si>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000 2 02 25173 02 0000 150</t>
  </si>
  <si>
    <t>Субсидии бюджетам субъектов Российской Федерации на создание детских технопарков "Кванториум"</t>
  </si>
  <si>
    <t>000 2 02 25175 02 0000 150</t>
  </si>
  <si>
    <t>Субсидии бюджетам субъектов Российской Федерации на создание ключевых центров развития детей</t>
  </si>
  <si>
    <t>000 2 02 25201 02 0000 150</t>
  </si>
  <si>
    <t>Субсидии бюджетам субъектов Российской Федерации на развитие паллиативной медицинской помощи</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</si>
  <si>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</si>
  <si>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</si>
  <si>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000 2 02 25412 02 0000 150</t>
  </si>
  <si>
    <t xml:space="preserve">000 2 02 25534 02 0000 150  </t>
  </si>
  <si>
    <t>000 2 02 45190 02 0000 150</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</si>
  <si>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</si>
  <si>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</si>
  <si>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000 2 02 45192 02 0000 150</t>
  </si>
  <si>
    <t xml:space="preserve">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 </t>
  </si>
  <si>
    <t>000 2 02 45196 02 0000 150</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</si>
  <si>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</si>
  <si>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000 2 02 45216 02 0000 150</t>
  </si>
  <si>
    <t>000 2 02 45293 02 0000 150</t>
  </si>
  <si>
    <t xml:space="preserve">Межбюджетные трансферты, передаваемые бюджетам субъектов Российской Федерации на приобретение автотранспорта </t>
  </si>
  <si>
    <t>000 2 02 45294 02 0000 150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</si>
  <si>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</si>
  <si>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</si>
  <si>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</si>
  <si>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000 2 02 27567 02 0000 150</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</si>
  <si>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</si>
  <si>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</si>
  <si>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субъектов Российской Федерации на реализацию программ формирования современной городской среды</t>
  </si>
  <si>
    <t>000 2 02 25555 02 0000 150</t>
  </si>
  <si>
    <t>Субсидии бюджетам субъектов Российской Федерации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</si>
  <si>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000 2 02 25566 02 0000 150</t>
  </si>
  <si>
    <t>Субсидии бюджетам субъектов Российской Федерации на мероприятия в области обращения с отходами</t>
  </si>
  <si>
    <t>000 2 02 35429 02 0000 150</t>
  </si>
  <si>
    <t>Субвенции бюджетам субъектов Российской Федерации на увеличение площади лесовосстановления</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</si>
  <si>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</si>
  <si>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</si>
  <si>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</si>
  <si>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</si>
  <si>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000 2 02 25013 02 0000 150</t>
  </si>
  <si>
    <t>Субсидии бюджетам субъектов Российской Федерации на сокращение доли загрязненных сточных вод</t>
  </si>
  <si>
    <t>000 2 02 25232 02 0000 150</t>
  </si>
  <si>
    <t xml:space="preserve">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</si>
  <si>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</si>
  <si>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</si>
  <si>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</si>
  <si>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000 2 02 45426 02 0000 150 </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</si>
  <si>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</si>
  <si>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</si>
  <si>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</si>
  <si>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000 2 02 45159 02 0000 150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</si>
  <si>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</si>
  <si>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мероприятий государственной программы Российской Федерации "Доступная среда"</t>
  </si>
  <si>
    <t>к Закону Ярославской области</t>
  </si>
  <si>
    <t>от 24.12.2018 № 93-з</t>
  </si>
  <si>
    <t>"</t>
  </si>
  <si>
    <t>"Приложение 5</t>
  </si>
  <si>
    <t xml:space="preserve"> к Закону Ярославской области</t>
  </si>
  <si>
    <t>от ______________ № _______</t>
  </si>
  <si>
    <t>Уточнение февраля</t>
  </si>
  <si>
    <t>000 2 02 43009 02 0000 150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</si>
  <si>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</si>
  <si>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</si>
  <si>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</si>
  <si>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</si>
  <si>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</si>
  <si>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</si>
  <si>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</si>
  <si>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</si>
  <si>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</si>
  <si>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Российской Федерации на осуществление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</si>
  <si>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</si>
  <si>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Поправки февраля</t>
  </si>
  <si>
    <t>000 2 02 25016 02 0000 150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</si>
  <si>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</si>
  <si>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Уточнение марта</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</si>
  <si>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</si>
  <si>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</si>
  <si>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000 2 02 49999 02 0000 150</t>
  </si>
  <si>
    <t>Прочие межбюджетные трансферты, передаваемые бюджетам субъектов Российской Федерации</t>
  </si>
  <si>
    <t xml:space="preserve">000 2 03 00000 00 0000 000 </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</si>
  <si>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</si>
  <si>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</si>
  <si>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000 2 03 02000 02 0000 150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</si>
  <si>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</si>
  <si>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</si>
  <si>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000 2 02 25219 02 0000 150</t>
  </si>
  <si>
    <t>Субсидии бюджетам субъектов Российской
Федерации на создание центров цифрового
образования детей</t>
  </si>
  <si>
    <t>000 2 02 25247 02 0000 150</t>
  </si>
  <si>
    <t>Субсидии бюджетам субъектов Российской
Федерации на создание мобильных
технопарков "Кванториум"</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</si>
  <si>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</si>
  <si>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000 2 02 45569 02 0000 150</t>
  </si>
  <si>
    <t>Межбюджетные трансферты, передаваемые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</si>
  <si>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 xml:space="preserve">000 2 04 00000 00 0000 000 </t>
  </si>
  <si>
    <t>Безвозмездные поступления от негосударственных организаций в бюджеты субъектов Российской Федерации</t>
  </si>
  <si>
    <t>000 2 04 02000 02 0000 150</t>
  </si>
  <si>
    <t>000 2 04 02020 02 0000 150</t>
  </si>
  <si>
    <t>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</si>
  <si>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Безвозмездные поступления от негосударственных организаций</t>
  </si>
  <si>
    <t>000 1 11 05072 02 0000 120</t>
  </si>
  <si>
    <t>Доходы от сдачи в аренду имущества, составляющего казну субъекта Российской Федерации (за исключением земельных участков)</t>
  </si>
  <si>
    <t>Приложение 2</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</si>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</sst>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1"/>
      <color theme="1"/>
      <name val="Times New Roman"/>
      <family val="2"/>
      <charset val="204"/>
    </font>
    <font>
      <sz val="12"/>
      <name val="Times New Roman"/>
      <family val="1"/>
      <charset val="204"/>
    </font>
    <font>
      <sz val="10"/>
      <color rgb="FF000000"/>
      <name val="Arial"/>
      <family val="2"/>
      <charset val="204"/>
    </font>
    <font>
      <i/>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9" fillId="0" borderId="0"/>
    <xf numFmtId="0" fontId="11" fillId="0" borderId="0"/>
    <xf numFmtId="0" fontId="1" fillId="0" borderId="0"/>
  </cellStyleXfs>
  <cellXfs count="32">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0"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7" fillId="2" borderId="1" xfId="1" applyNumberFormat="1" applyFont="1" applyFill="1" applyBorder="1" applyAlignment="1" applyProtection="1">
      <alignment horizontal="left" vertical="top" wrapText="1"/>
      <protection hidden="1"/>
    </xf>
    <xf numFmtId="3" fontId="3" fillId="2" borderId="0" xfId="0" applyNumberFormat="1" applyFont="1" applyFill="1"/>
    <xf numFmtId="0" fontId="12" fillId="2" borderId="1" xfId="0" applyFont="1" applyFill="1" applyBorder="1" applyAlignment="1">
      <alignment horizontal="left" vertical="top" wrapText="1"/>
    </xf>
    <xf numFmtId="0" fontId="2" fillId="2" borderId="0" xfId="0" applyFont="1" applyFill="1" applyAlignment="1">
      <alignment horizontal="right"/>
    </xf>
    <xf numFmtId="3" fontId="10" fillId="2" borderId="1" xfId="0" applyNumberFormat="1" applyFont="1" applyFill="1" applyBorder="1" applyAlignment="1">
      <alignment horizontal="right"/>
    </xf>
    <xf numFmtId="0" fontId="6" fillId="2" borderId="0" xfId="0" applyFont="1" applyFill="1" applyAlignment="1">
      <alignment horizontal="right"/>
    </xf>
    <xf numFmtId="0" fontId="6" fillId="2" borderId="0" xfId="0" applyFont="1" applyFill="1" applyAlignment="1">
      <alignment horizontal="right"/>
    </xf>
    <xf numFmtId="0" fontId="7" fillId="2" borderId="1" xfId="0" applyFont="1" applyFill="1" applyBorder="1" applyAlignment="1">
      <alignment horizontal="left"/>
    </xf>
    <xf numFmtId="0" fontId="4" fillId="2" borderId="0" xfId="0" applyFont="1" applyFill="1" applyAlignment="1">
      <alignment horizontal="center" wrapText="1"/>
    </xf>
    <xf numFmtId="0" fontId="13" fillId="2" borderId="0" xfId="4" applyFont="1" applyFill="1"/>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4"/>
  <sheetViews>
    <sheetView tabSelected="1" view="pageBreakPreview" topLeftCell="A104" zoomScale="90" zoomScaleSheetLayoutView="90" workbookViewId="0">
      <selection activeCell="C146" sqref="C146"/>
    </sheetView>
  </sheetViews>
  <sheetFormatPr defaultColWidth="9.140625" defaultRowHeight="15.75" x14ac:dyDescent="0.25"/>
  <cols>
    <col min="1" max="1" width="1" style="2" customWidth="1"/>
    <col min="2" max="2" width="27.140625" style="11" customWidth="1"/>
    <col min="3" max="3" width="45.5703125" style="10" customWidth="1"/>
    <col min="4" max="7" width="18.7109375" style="2" hidden="1" customWidth="1"/>
    <col min="8" max="11" width="18" style="2" hidden="1" customWidth="1"/>
    <col min="12" max="12" width="18" style="2" customWidth="1"/>
    <col min="13" max="13" width="1.42578125" style="2" customWidth="1"/>
    <col min="14" max="14" width="9.140625" style="2"/>
    <col min="15" max="15" width="13.85546875" style="2" bestFit="1" customWidth="1"/>
    <col min="16" max="16384" width="9.140625" style="2"/>
  </cols>
  <sheetData>
    <row r="1" spans="1:12" ht="18.75" x14ac:dyDescent="0.3">
      <c r="C1" s="13"/>
      <c r="D1" s="12"/>
      <c r="E1" s="12"/>
      <c r="F1" s="12"/>
      <c r="G1" s="13"/>
      <c r="H1" s="28"/>
      <c r="I1" s="28"/>
      <c r="J1" s="28"/>
      <c r="K1" s="27"/>
      <c r="L1" s="27" t="s">
        <v>288</v>
      </c>
    </row>
    <row r="2" spans="1:12" ht="18.75" x14ac:dyDescent="0.3">
      <c r="C2" s="28" t="s">
        <v>244</v>
      </c>
      <c r="D2" s="28"/>
      <c r="E2" s="28"/>
      <c r="F2" s="28"/>
      <c r="G2" s="28"/>
      <c r="H2" s="28"/>
      <c r="I2" s="28"/>
      <c r="J2" s="28"/>
      <c r="K2" s="28"/>
      <c r="L2" s="28"/>
    </row>
    <row r="3" spans="1:12" ht="18" customHeight="1" x14ac:dyDescent="0.3">
      <c r="C3" s="28" t="s">
        <v>245</v>
      </c>
      <c r="D3" s="28"/>
      <c r="E3" s="28"/>
      <c r="F3" s="28"/>
      <c r="G3" s="28"/>
      <c r="H3" s="28"/>
      <c r="I3" s="28"/>
      <c r="J3" s="28"/>
      <c r="K3" s="28"/>
      <c r="L3" s="28"/>
    </row>
    <row r="4" spans="1:12" ht="18.75" x14ac:dyDescent="0.3">
      <c r="C4" s="13"/>
      <c r="D4" s="12"/>
      <c r="E4" s="12"/>
      <c r="F4" s="12"/>
      <c r="G4" s="12"/>
      <c r="H4" s="12"/>
      <c r="I4" s="12"/>
      <c r="J4" s="12"/>
      <c r="K4" s="12"/>
      <c r="L4" s="12"/>
    </row>
    <row r="5" spans="1:12" ht="18.75" x14ac:dyDescent="0.3">
      <c r="C5" s="27"/>
      <c r="D5" s="12"/>
      <c r="E5" s="27"/>
      <c r="F5" s="12"/>
      <c r="G5" s="27"/>
      <c r="H5" s="12"/>
      <c r="I5" s="27"/>
      <c r="J5" s="12"/>
      <c r="K5" s="27"/>
      <c r="L5" s="27" t="s">
        <v>243</v>
      </c>
    </row>
    <row r="6" spans="1:12" ht="18.75" x14ac:dyDescent="0.3">
      <c r="C6" s="27"/>
      <c r="D6" s="12"/>
      <c r="E6" s="27"/>
      <c r="F6" s="12"/>
      <c r="G6" s="27"/>
      <c r="H6" s="12"/>
      <c r="I6" s="27"/>
      <c r="J6" s="12"/>
      <c r="K6" s="27"/>
      <c r="L6" s="27" t="s">
        <v>240</v>
      </c>
    </row>
    <row r="7" spans="1:12" ht="20.25" customHeight="1" x14ac:dyDescent="0.3">
      <c r="C7" s="27"/>
      <c r="D7" s="12"/>
      <c r="E7" s="27"/>
      <c r="F7" s="12"/>
      <c r="G7" s="27"/>
      <c r="H7" s="12"/>
      <c r="I7" s="27"/>
      <c r="J7" s="12"/>
      <c r="K7" s="27"/>
      <c r="L7" s="27" t="s">
        <v>241</v>
      </c>
    </row>
    <row r="8" spans="1:12" x14ac:dyDescent="0.25">
      <c r="C8" s="25"/>
    </row>
    <row r="9" spans="1:12" ht="52.5" customHeight="1" x14ac:dyDescent="0.3">
      <c r="B9" s="30" t="s">
        <v>75</v>
      </c>
      <c r="C9" s="30"/>
      <c r="D9" s="30"/>
      <c r="E9" s="30"/>
      <c r="F9" s="30"/>
      <c r="G9" s="30"/>
      <c r="H9" s="30"/>
      <c r="I9" s="30"/>
      <c r="J9" s="30"/>
      <c r="K9" s="30"/>
      <c r="L9" s="30"/>
    </row>
    <row r="10" spans="1:12" ht="18.75" x14ac:dyDescent="0.3">
      <c r="B10" s="12"/>
      <c r="C10" s="13"/>
      <c r="D10" s="12"/>
      <c r="E10" s="12"/>
      <c r="F10" s="12"/>
      <c r="G10" s="12"/>
      <c r="H10" s="12"/>
      <c r="I10" s="12"/>
      <c r="J10" s="12"/>
      <c r="K10" s="12"/>
      <c r="L10" s="12"/>
    </row>
    <row r="11" spans="1:12" ht="40.5" customHeight="1" x14ac:dyDescent="0.25">
      <c r="A11" s="14"/>
      <c r="B11" s="15" t="s">
        <v>73</v>
      </c>
      <c r="C11" s="15" t="s">
        <v>0</v>
      </c>
      <c r="D11" s="1" t="s">
        <v>76</v>
      </c>
      <c r="E11" s="1" t="s">
        <v>177</v>
      </c>
      <c r="F11" s="1" t="s">
        <v>76</v>
      </c>
      <c r="G11" s="1" t="s">
        <v>246</v>
      </c>
      <c r="H11" s="1" t="s">
        <v>76</v>
      </c>
      <c r="I11" s="1" t="s">
        <v>259</v>
      </c>
      <c r="J11" s="1" t="s">
        <v>76</v>
      </c>
      <c r="K11" s="1" t="s">
        <v>262</v>
      </c>
      <c r="L11" s="1" t="s">
        <v>76</v>
      </c>
    </row>
    <row r="12" spans="1:12" ht="21" customHeight="1" x14ac:dyDescent="0.25">
      <c r="B12" s="16" t="s">
        <v>1</v>
      </c>
      <c r="C12" s="16" t="s">
        <v>2</v>
      </c>
      <c r="D12" s="3">
        <f>SUM(D13+D16+D18+D20+D24+D27+D28+D36+D40+D41+D42+D44+D45)</f>
        <v>58828556330</v>
      </c>
      <c r="E12" s="3">
        <f>SUM(E13+E16+E18+E20+E24+E27+E28+E36+E40+E41+E42+E44+E45)</f>
        <v>-180332700</v>
      </c>
      <c r="F12" s="3">
        <f>SUM(F13+F16+F18+F20+F24+F27+F28+F36+F40+F41+F42+F44+F45)</f>
        <v>58648223630</v>
      </c>
      <c r="G12" s="3">
        <f t="shared" ref="G12:I12" si="0">SUM(G13+G16+G18+G20+G24+G27+G28+G36+G40+G41+G42+G44+G45)</f>
        <v>899125021</v>
      </c>
      <c r="H12" s="3">
        <f t="shared" si="0"/>
        <v>59547348651</v>
      </c>
      <c r="I12" s="3">
        <f t="shared" si="0"/>
        <v>-899125021</v>
      </c>
      <c r="J12" s="3">
        <f>SUM(J13+J16+J18+J20+J24+J27+J28+J36+J40+J41+J42+J44+J45)</f>
        <v>58648223630</v>
      </c>
      <c r="K12" s="3">
        <f t="shared" ref="K12:L12" si="1">SUM(K13+K16+K18+K20+K24+K27+K28+K36+K40+K41+K42+K44+K45)</f>
        <v>1286274538</v>
      </c>
      <c r="L12" s="3">
        <f t="shared" si="1"/>
        <v>59934498168</v>
      </c>
    </row>
    <row r="13" spans="1:12" ht="20.25" customHeight="1" x14ac:dyDescent="0.25">
      <c r="B13" s="16" t="s">
        <v>50</v>
      </c>
      <c r="C13" s="16" t="s">
        <v>3</v>
      </c>
      <c r="D13" s="3">
        <f>D14+D15</f>
        <v>36262597000</v>
      </c>
      <c r="E13" s="3">
        <f>E14+E15</f>
        <v>0</v>
      </c>
      <c r="F13" s="3">
        <f>F14+F15</f>
        <v>36262597000</v>
      </c>
      <c r="G13" s="3">
        <f t="shared" ref="G13:I13" si="2">G14+G15</f>
        <v>854944721</v>
      </c>
      <c r="H13" s="3">
        <f t="shared" si="2"/>
        <v>37117541721</v>
      </c>
      <c r="I13" s="3">
        <f t="shared" si="2"/>
        <v>-854944721</v>
      </c>
      <c r="J13" s="3">
        <f>J14+J15</f>
        <v>36262597000</v>
      </c>
      <c r="K13" s="3">
        <f t="shared" ref="K13:L13" si="3">K14+K15</f>
        <v>673000000</v>
      </c>
      <c r="L13" s="3">
        <f t="shared" si="3"/>
        <v>36935597000</v>
      </c>
    </row>
    <row r="14" spans="1:12" ht="21.75" customHeight="1" x14ac:dyDescent="0.25">
      <c r="B14" s="17" t="s">
        <v>51</v>
      </c>
      <c r="C14" s="17" t="s">
        <v>4</v>
      </c>
      <c r="D14" s="4">
        <v>19001010000</v>
      </c>
      <c r="E14" s="4"/>
      <c r="F14" s="4">
        <f>D14+E14</f>
        <v>19001010000</v>
      </c>
      <c r="G14" s="4"/>
      <c r="H14" s="4">
        <f>F14+G14</f>
        <v>19001010000</v>
      </c>
      <c r="I14" s="4"/>
      <c r="J14" s="4">
        <f>H14+I14</f>
        <v>19001010000</v>
      </c>
      <c r="K14" s="4"/>
      <c r="L14" s="4">
        <f>J14+K14</f>
        <v>19001010000</v>
      </c>
    </row>
    <row r="15" spans="1:12" ht="18" customHeight="1" x14ac:dyDescent="0.25">
      <c r="B15" s="17" t="s">
        <v>49</v>
      </c>
      <c r="C15" s="17" t="s">
        <v>5</v>
      </c>
      <c r="D15" s="4">
        <v>17261587000</v>
      </c>
      <c r="E15" s="4"/>
      <c r="F15" s="4">
        <f>D15+E15</f>
        <v>17261587000</v>
      </c>
      <c r="G15" s="4">
        <v>854944721</v>
      </c>
      <c r="H15" s="4">
        <f>F15+G15</f>
        <v>18116531721</v>
      </c>
      <c r="I15" s="4">
        <v>-854944721</v>
      </c>
      <c r="J15" s="4">
        <f>H15+I15</f>
        <v>17261587000</v>
      </c>
      <c r="K15" s="4">
        <v>673000000</v>
      </c>
      <c r="L15" s="4">
        <f>J15+K15</f>
        <v>17934587000</v>
      </c>
    </row>
    <row r="16" spans="1:12" ht="52.5" customHeight="1" x14ac:dyDescent="0.25">
      <c r="B16" s="16" t="s">
        <v>6</v>
      </c>
      <c r="C16" s="16" t="s">
        <v>7</v>
      </c>
      <c r="D16" s="3">
        <f>D17</f>
        <v>11869008000</v>
      </c>
      <c r="E16" s="3">
        <f t="shared" ref="E16" si="4">E17</f>
        <v>-177050000</v>
      </c>
      <c r="F16" s="3">
        <f>F17</f>
        <v>11691958000</v>
      </c>
      <c r="G16" s="3">
        <f t="shared" ref="G16" si="5">G17</f>
        <v>0</v>
      </c>
      <c r="H16" s="3">
        <f>H17</f>
        <v>11691958000</v>
      </c>
      <c r="I16" s="3">
        <f t="shared" ref="I16" si="6">I17</f>
        <v>0</v>
      </c>
      <c r="J16" s="3">
        <f>J17</f>
        <v>11691958000</v>
      </c>
      <c r="K16" s="3">
        <f t="shared" ref="K16:L16" si="7">K17</f>
        <v>254000000</v>
      </c>
      <c r="L16" s="3">
        <f t="shared" si="7"/>
        <v>11945958000</v>
      </c>
    </row>
    <row r="17" spans="2:12" ht="50.25" customHeight="1" x14ac:dyDescent="0.25">
      <c r="B17" s="17" t="s">
        <v>8</v>
      </c>
      <c r="C17" s="17" t="s">
        <v>9</v>
      </c>
      <c r="D17" s="4">
        <v>11869008000</v>
      </c>
      <c r="E17" s="4">
        <v>-177050000</v>
      </c>
      <c r="F17" s="4">
        <f>D17+E17</f>
        <v>11691958000</v>
      </c>
      <c r="G17" s="4"/>
      <c r="H17" s="4">
        <f>F17+G17</f>
        <v>11691958000</v>
      </c>
      <c r="I17" s="4"/>
      <c r="J17" s="4">
        <f>H17+I17</f>
        <v>11691958000</v>
      </c>
      <c r="K17" s="4">
        <v>254000000</v>
      </c>
      <c r="L17" s="4">
        <f>J17+K17</f>
        <v>11945958000</v>
      </c>
    </row>
    <row r="18" spans="2:12" ht="23.25" customHeight="1" x14ac:dyDescent="0.25">
      <c r="B18" s="16" t="s">
        <v>47</v>
      </c>
      <c r="C18" s="16" t="s">
        <v>10</v>
      </c>
      <c r="D18" s="3">
        <f>D19</f>
        <v>2796491000</v>
      </c>
      <c r="E18" s="3">
        <f t="shared" ref="E18" si="8">E19</f>
        <v>0</v>
      </c>
      <c r="F18" s="3">
        <f>F19</f>
        <v>2796491000</v>
      </c>
      <c r="G18" s="3">
        <f t="shared" ref="G18" si="9">G19</f>
        <v>0</v>
      </c>
      <c r="H18" s="3">
        <f>H19</f>
        <v>2796491000</v>
      </c>
      <c r="I18" s="3">
        <f t="shared" ref="I18" si="10">I19</f>
        <v>0</v>
      </c>
      <c r="J18" s="3">
        <f>J19</f>
        <v>2796491000</v>
      </c>
      <c r="K18" s="3">
        <f t="shared" ref="K18:L18" si="11">K19</f>
        <v>313032338</v>
      </c>
      <c r="L18" s="3">
        <f t="shared" si="11"/>
        <v>3109523338</v>
      </c>
    </row>
    <row r="19" spans="2:12" ht="33.75" customHeight="1" x14ac:dyDescent="0.25">
      <c r="B19" s="17" t="s">
        <v>48</v>
      </c>
      <c r="C19" s="17" t="s">
        <v>74</v>
      </c>
      <c r="D19" s="4">
        <v>2796491000</v>
      </c>
      <c r="E19" s="4"/>
      <c r="F19" s="4">
        <f>D19+E19</f>
        <v>2796491000</v>
      </c>
      <c r="G19" s="4"/>
      <c r="H19" s="4">
        <f>F19+G19</f>
        <v>2796491000</v>
      </c>
      <c r="I19" s="4"/>
      <c r="J19" s="4">
        <f>H19+I19</f>
        <v>2796491000</v>
      </c>
      <c r="K19" s="4">
        <v>313032338</v>
      </c>
      <c r="L19" s="4">
        <f>J19+K19</f>
        <v>3109523338</v>
      </c>
    </row>
    <row r="20" spans="2:12" ht="22.5" customHeight="1" x14ac:dyDescent="0.25">
      <c r="B20" s="16" t="s">
        <v>43</v>
      </c>
      <c r="C20" s="16" t="s">
        <v>11</v>
      </c>
      <c r="D20" s="3">
        <f>SUM(D21:D23)</f>
        <v>6994540000</v>
      </c>
      <c r="E20" s="3">
        <f t="shared" ref="E20" si="12">SUM(E21:E23)</f>
        <v>-18600000</v>
      </c>
      <c r="F20" s="3">
        <f>SUM(F21:F23)</f>
        <v>6975940000</v>
      </c>
      <c r="G20" s="3">
        <f t="shared" ref="G20" si="13">SUM(G21:G23)</f>
        <v>0</v>
      </c>
      <c r="H20" s="3">
        <f>SUM(H21:H23)</f>
        <v>6975940000</v>
      </c>
      <c r="I20" s="3">
        <f t="shared" ref="I20" si="14">SUM(I21:I23)</f>
        <v>0</v>
      </c>
      <c r="J20" s="3">
        <f>SUM(J21:J23)</f>
        <v>6975940000</v>
      </c>
      <c r="K20" s="3">
        <f>SUM(K21:K23)</f>
        <v>0</v>
      </c>
      <c r="L20" s="3">
        <f t="shared" ref="L20" si="15">SUM(L21:L23)</f>
        <v>6975940000</v>
      </c>
    </row>
    <row r="21" spans="2:12" ht="19.5" customHeight="1" x14ac:dyDescent="0.25">
      <c r="B21" s="17" t="s">
        <v>44</v>
      </c>
      <c r="C21" s="17" t="s">
        <v>12</v>
      </c>
      <c r="D21" s="4">
        <v>5633300000</v>
      </c>
      <c r="E21" s="4">
        <v>-18600000</v>
      </c>
      <c r="F21" s="4">
        <f>D21+E21</f>
        <v>5614700000</v>
      </c>
      <c r="G21" s="4"/>
      <c r="H21" s="4">
        <f>F21+G21</f>
        <v>5614700000</v>
      </c>
      <c r="I21" s="4"/>
      <c r="J21" s="4">
        <f>H21+I21</f>
        <v>5614700000</v>
      </c>
      <c r="K21" s="4"/>
      <c r="L21" s="4">
        <f>J21+K21</f>
        <v>5614700000</v>
      </c>
    </row>
    <row r="22" spans="2:12" ht="21" customHeight="1" x14ac:dyDescent="0.25">
      <c r="B22" s="17" t="s">
        <v>45</v>
      </c>
      <c r="C22" s="17" t="s">
        <v>13</v>
      </c>
      <c r="D22" s="4">
        <v>1356000000</v>
      </c>
      <c r="E22" s="4"/>
      <c r="F22" s="4">
        <f>D22+E22</f>
        <v>1356000000</v>
      </c>
      <c r="G22" s="4"/>
      <c r="H22" s="4">
        <f>F22+G22</f>
        <v>1356000000</v>
      </c>
      <c r="I22" s="4"/>
      <c r="J22" s="4">
        <f>H22+I22</f>
        <v>1356000000</v>
      </c>
      <c r="K22" s="4"/>
      <c r="L22" s="4">
        <f t="shared" ref="L22:L23" si="16">J22+K22</f>
        <v>1356000000</v>
      </c>
    </row>
    <row r="23" spans="2:12" ht="21.75" customHeight="1" x14ac:dyDescent="0.25">
      <c r="B23" s="17" t="s">
        <v>55</v>
      </c>
      <c r="C23" s="17" t="s">
        <v>56</v>
      </c>
      <c r="D23" s="4">
        <v>5240000</v>
      </c>
      <c r="E23" s="4"/>
      <c r="F23" s="4">
        <f>D23+E23</f>
        <v>5240000</v>
      </c>
      <c r="G23" s="4"/>
      <c r="H23" s="4">
        <f>F23+G23</f>
        <v>5240000</v>
      </c>
      <c r="I23" s="4"/>
      <c r="J23" s="4">
        <f>H23+I23</f>
        <v>5240000</v>
      </c>
      <c r="K23" s="4"/>
      <c r="L23" s="4">
        <f t="shared" si="16"/>
        <v>5240000</v>
      </c>
    </row>
    <row r="24" spans="2:12" ht="34.5" customHeight="1" x14ac:dyDescent="0.25">
      <c r="B24" s="16" t="s">
        <v>46</v>
      </c>
      <c r="C24" s="16" t="s">
        <v>14</v>
      </c>
      <c r="D24" s="3">
        <f>D25+D26</f>
        <v>14483000</v>
      </c>
      <c r="E24" s="3">
        <f t="shared" ref="E24" si="17">E25+E26</f>
        <v>0</v>
      </c>
      <c r="F24" s="3">
        <f>F25+F26</f>
        <v>14483000</v>
      </c>
      <c r="G24" s="3">
        <f t="shared" ref="G24" si="18">G25+G26</f>
        <v>0</v>
      </c>
      <c r="H24" s="3">
        <f>H25+H26</f>
        <v>14483000</v>
      </c>
      <c r="I24" s="3">
        <f t="shared" ref="I24" si="19">I25+I26</f>
        <v>0</v>
      </c>
      <c r="J24" s="3">
        <f>J25+J26</f>
        <v>14483000</v>
      </c>
      <c r="K24" s="3">
        <f t="shared" ref="K24:L24" si="20">K25+K26</f>
        <v>0</v>
      </c>
      <c r="L24" s="3">
        <f t="shared" si="20"/>
        <v>14483000</v>
      </c>
    </row>
    <row r="25" spans="2:12" ht="22.5" customHeight="1" x14ac:dyDescent="0.25">
      <c r="B25" s="18" t="s">
        <v>65</v>
      </c>
      <c r="C25" s="18" t="s">
        <v>66</v>
      </c>
      <c r="D25" s="5">
        <v>9827000</v>
      </c>
      <c r="E25" s="5"/>
      <c r="F25" s="5">
        <f>D25+E25</f>
        <v>9827000</v>
      </c>
      <c r="G25" s="5"/>
      <c r="H25" s="5">
        <f>F25+G25</f>
        <v>9827000</v>
      </c>
      <c r="I25" s="5"/>
      <c r="J25" s="5">
        <f>H25+I25</f>
        <v>9827000</v>
      </c>
      <c r="K25" s="5"/>
      <c r="L25" s="5">
        <f>J25+K25</f>
        <v>9827000</v>
      </c>
    </row>
    <row r="26" spans="2:12" ht="50.25" customHeight="1" x14ac:dyDescent="0.25">
      <c r="B26" s="17" t="s">
        <v>67</v>
      </c>
      <c r="C26" s="17" t="s">
        <v>68</v>
      </c>
      <c r="D26" s="4">
        <v>4656000</v>
      </c>
      <c r="E26" s="4"/>
      <c r="F26" s="4">
        <f>D26+E26</f>
        <v>4656000</v>
      </c>
      <c r="G26" s="4"/>
      <c r="H26" s="4">
        <f>F26+G26</f>
        <v>4656000</v>
      </c>
      <c r="I26" s="4"/>
      <c r="J26" s="4">
        <f>H26+I26</f>
        <v>4656000</v>
      </c>
      <c r="K26" s="4"/>
      <c r="L26" s="5">
        <f>J26+K26</f>
        <v>4656000</v>
      </c>
    </row>
    <row r="27" spans="2:12" ht="19.5" customHeight="1" x14ac:dyDescent="0.25">
      <c r="B27" s="16" t="s">
        <v>15</v>
      </c>
      <c r="C27" s="16" t="s">
        <v>16</v>
      </c>
      <c r="D27" s="3">
        <v>230217000</v>
      </c>
      <c r="E27" s="3"/>
      <c r="F27" s="3">
        <f>D27+E27</f>
        <v>230217000</v>
      </c>
      <c r="G27" s="3"/>
      <c r="H27" s="3">
        <f>F27+G27</f>
        <v>230217000</v>
      </c>
      <c r="I27" s="3"/>
      <c r="J27" s="3">
        <f>H27+I27</f>
        <v>230217000</v>
      </c>
      <c r="K27" s="3"/>
      <c r="L27" s="3">
        <f>J27+K27</f>
        <v>230217000</v>
      </c>
    </row>
    <row r="28" spans="2:12" ht="51.75" customHeight="1" x14ac:dyDescent="0.25">
      <c r="B28" s="16" t="s">
        <v>17</v>
      </c>
      <c r="C28" s="16" t="s">
        <v>18</v>
      </c>
      <c r="D28" s="3">
        <f>SUM(D29:D35)</f>
        <v>47468400</v>
      </c>
      <c r="E28" s="3">
        <f t="shared" ref="E28" si="21">SUM(E29:E35)</f>
        <v>15317300</v>
      </c>
      <c r="F28" s="3">
        <f>SUM(F29:F35)</f>
        <v>62785700</v>
      </c>
      <c r="G28" s="3">
        <f t="shared" ref="G28" si="22">SUM(G29:G35)</f>
        <v>0</v>
      </c>
      <c r="H28" s="3">
        <f>SUM(H29:H35)</f>
        <v>62785700</v>
      </c>
      <c r="I28" s="3">
        <f t="shared" ref="I28" si="23">SUM(I29:I35)</f>
        <v>0</v>
      </c>
      <c r="J28" s="3">
        <f>SUM(J29:J35)</f>
        <v>62785700</v>
      </c>
      <c r="K28" s="3">
        <f>SUM(K29:K35)</f>
        <v>0</v>
      </c>
      <c r="L28" s="3">
        <f>SUM(L29:L35)</f>
        <v>62785700</v>
      </c>
    </row>
    <row r="29" spans="2:12" ht="84.75" customHeight="1" x14ac:dyDescent="0.25">
      <c r="B29" s="17" t="s">
        <v>42</v>
      </c>
      <c r="C29" s="17" t="s">
        <v>19</v>
      </c>
      <c r="D29" s="4">
        <v>4939400</v>
      </c>
      <c r="E29" s="4"/>
      <c r="F29" s="4">
        <f t="shared" ref="F29:F35" si="24">D29+E29</f>
        <v>4939400</v>
      </c>
      <c r="G29" s="4"/>
      <c r="H29" s="4">
        <f t="shared" ref="H29:H35" si="25">F29+G29</f>
        <v>4939400</v>
      </c>
      <c r="I29" s="4"/>
      <c r="J29" s="4">
        <f t="shared" ref="J29:J35" si="26">H29+I29</f>
        <v>4939400</v>
      </c>
      <c r="K29" s="4"/>
      <c r="L29" s="4">
        <f t="shared" ref="L29:L35" si="27">J29+K29</f>
        <v>4939400</v>
      </c>
    </row>
    <row r="30" spans="2:12" ht="66.75" customHeight="1" x14ac:dyDescent="0.25">
      <c r="B30" s="17" t="s">
        <v>41</v>
      </c>
      <c r="C30" s="17" t="s">
        <v>20</v>
      </c>
      <c r="D30" s="4">
        <v>13300000</v>
      </c>
      <c r="E30" s="4"/>
      <c r="F30" s="4">
        <f t="shared" si="24"/>
        <v>13300000</v>
      </c>
      <c r="G30" s="4"/>
      <c r="H30" s="4">
        <f t="shared" si="25"/>
        <v>13300000</v>
      </c>
      <c r="I30" s="4"/>
      <c r="J30" s="4">
        <f t="shared" si="26"/>
        <v>13300000</v>
      </c>
      <c r="K30" s="4"/>
      <c r="L30" s="4">
        <f t="shared" si="27"/>
        <v>13300000</v>
      </c>
    </row>
    <row r="31" spans="2:12" ht="116.25" customHeight="1" x14ac:dyDescent="0.25">
      <c r="B31" s="17" t="s">
        <v>40</v>
      </c>
      <c r="C31" s="17" t="s">
        <v>72</v>
      </c>
      <c r="D31" s="5">
        <v>9175000</v>
      </c>
      <c r="E31" s="5"/>
      <c r="F31" s="5">
        <f t="shared" si="24"/>
        <v>9175000</v>
      </c>
      <c r="G31" s="5"/>
      <c r="H31" s="5">
        <f t="shared" si="25"/>
        <v>9175000</v>
      </c>
      <c r="I31" s="5"/>
      <c r="J31" s="5">
        <f t="shared" si="26"/>
        <v>9175000</v>
      </c>
      <c r="K31" s="5"/>
      <c r="L31" s="4">
        <f t="shared" si="27"/>
        <v>9175000</v>
      </c>
    </row>
    <row r="32" spans="2:12" ht="120" hidden="1" customHeight="1" x14ac:dyDescent="0.25">
      <c r="B32" s="17" t="s">
        <v>39</v>
      </c>
      <c r="C32" s="17" t="s">
        <v>52</v>
      </c>
      <c r="D32" s="26">
        <v>5500000</v>
      </c>
      <c r="E32" s="26">
        <v>15317300</v>
      </c>
      <c r="F32" s="26">
        <f t="shared" si="24"/>
        <v>20817300</v>
      </c>
      <c r="G32" s="26"/>
      <c r="H32" s="26">
        <f t="shared" si="25"/>
        <v>20817300</v>
      </c>
      <c r="I32" s="26"/>
      <c r="J32" s="26">
        <f t="shared" si="26"/>
        <v>20817300</v>
      </c>
      <c r="K32" s="26">
        <v>-20817300</v>
      </c>
      <c r="L32" s="4">
        <f t="shared" si="27"/>
        <v>0</v>
      </c>
    </row>
    <row r="33" spans="1:15" ht="66" customHeight="1" x14ac:dyDescent="0.25">
      <c r="B33" s="17" t="s">
        <v>286</v>
      </c>
      <c r="C33" s="17" t="s">
        <v>287</v>
      </c>
      <c r="D33" s="5"/>
      <c r="E33" s="5"/>
      <c r="F33" s="5"/>
      <c r="G33" s="5"/>
      <c r="H33" s="5"/>
      <c r="I33" s="5"/>
      <c r="J33" s="5"/>
      <c r="K33" s="5">
        <v>20817300</v>
      </c>
      <c r="L33" s="4">
        <f>J33+K33</f>
        <v>20817300</v>
      </c>
    </row>
    <row r="34" spans="1:15" ht="197.25" customHeight="1" x14ac:dyDescent="0.25">
      <c r="B34" s="17" t="s">
        <v>63</v>
      </c>
      <c r="C34" s="17" t="s">
        <v>64</v>
      </c>
      <c r="D34" s="5">
        <v>1000</v>
      </c>
      <c r="E34" s="5"/>
      <c r="F34" s="5">
        <f t="shared" si="24"/>
        <v>1000</v>
      </c>
      <c r="G34" s="5"/>
      <c r="H34" s="5">
        <f t="shared" si="25"/>
        <v>1000</v>
      </c>
      <c r="I34" s="5"/>
      <c r="J34" s="5">
        <f t="shared" si="26"/>
        <v>1000</v>
      </c>
      <c r="K34" s="5"/>
      <c r="L34" s="4">
        <f t="shared" si="27"/>
        <v>1000</v>
      </c>
    </row>
    <row r="35" spans="1:15" ht="83.25" customHeight="1" x14ac:dyDescent="0.25">
      <c r="B35" s="17" t="s">
        <v>38</v>
      </c>
      <c r="C35" s="17" t="s">
        <v>21</v>
      </c>
      <c r="D35" s="5">
        <v>14553000</v>
      </c>
      <c r="E35" s="5"/>
      <c r="F35" s="5">
        <f t="shared" si="24"/>
        <v>14553000</v>
      </c>
      <c r="G35" s="5"/>
      <c r="H35" s="5">
        <f t="shared" si="25"/>
        <v>14553000</v>
      </c>
      <c r="I35" s="5"/>
      <c r="J35" s="5">
        <f t="shared" si="26"/>
        <v>14553000</v>
      </c>
      <c r="K35" s="5"/>
      <c r="L35" s="4">
        <f t="shared" si="27"/>
        <v>14553000</v>
      </c>
    </row>
    <row r="36" spans="1:15" ht="34.5" customHeight="1" x14ac:dyDescent="0.25">
      <c r="B36" s="16" t="s">
        <v>22</v>
      </c>
      <c r="C36" s="16" t="s">
        <v>23</v>
      </c>
      <c r="D36" s="3">
        <f>SUM(D37:D39)</f>
        <v>57461200</v>
      </c>
      <c r="E36" s="3">
        <f>SUM(E37:E39)</f>
        <v>0</v>
      </c>
      <c r="F36" s="3">
        <f>SUM(F37:F39)</f>
        <v>57461200</v>
      </c>
      <c r="G36" s="3">
        <f t="shared" ref="G36" si="28">SUM(G37:G39)</f>
        <v>44180300</v>
      </c>
      <c r="H36" s="3">
        <f>SUM(H37:H39)</f>
        <v>101641500</v>
      </c>
      <c r="I36" s="3">
        <f t="shared" ref="I36" si="29">SUM(I37:I39)</f>
        <v>-44180300</v>
      </c>
      <c r="J36" s="3">
        <f>SUM(J37:J39)</f>
        <v>57461200</v>
      </c>
      <c r="K36" s="3">
        <f t="shared" ref="K36:L36" si="30">SUM(K37:K39)</f>
        <v>46242200</v>
      </c>
      <c r="L36" s="3">
        <f t="shared" si="30"/>
        <v>103703400</v>
      </c>
    </row>
    <row r="37" spans="1:15" ht="33" customHeight="1" x14ac:dyDescent="0.25">
      <c r="B37" s="17" t="s">
        <v>37</v>
      </c>
      <c r="C37" s="17" t="s">
        <v>24</v>
      </c>
      <c r="D37" s="6">
        <v>17186000</v>
      </c>
      <c r="E37" s="6"/>
      <c r="F37" s="6">
        <f>D37+E37</f>
        <v>17186000</v>
      </c>
      <c r="G37" s="6"/>
      <c r="H37" s="6">
        <f>F37+G37</f>
        <v>17186000</v>
      </c>
      <c r="I37" s="6"/>
      <c r="J37" s="6">
        <f>H37+I37</f>
        <v>17186000</v>
      </c>
      <c r="K37" s="6"/>
      <c r="L37" s="6">
        <f>J37+K37</f>
        <v>17186000</v>
      </c>
    </row>
    <row r="38" spans="1:15" ht="18.75" customHeight="1" x14ac:dyDescent="0.25">
      <c r="B38" s="17" t="s">
        <v>54</v>
      </c>
      <c r="C38" s="17" t="s">
        <v>25</v>
      </c>
      <c r="D38" s="6">
        <v>1950000</v>
      </c>
      <c r="E38" s="6"/>
      <c r="F38" s="6">
        <f>D38+E38</f>
        <v>1950000</v>
      </c>
      <c r="G38" s="6"/>
      <c r="H38" s="6">
        <f>F38+G38</f>
        <v>1950000</v>
      </c>
      <c r="I38" s="6"/>
      <c r="J38" s="6">
        <f>H38+I38</f>
        <v>1950000</v>
      </c>
      <c r="K38" s="6"/>
      <c r="L38" s="6">
        <f t="shared" ref="L38:L39" si="31">J38+K38</f>
        <v>1950000</v>
      </c>
    </row>
    <row r="39" spans="1:15" ht="18.75" customHeight="1" x14ac:dyDescent="0.25">
      <c r="B39" s="17" t="s">
        <v>36</v>
      </c>
      <c r="C39" s="17" t="s">
        <v>26</v>
      </c>
      <c r="D39" s="6">
        <v>38325200</v>
      </c>
      <c r="E39" s="6"/>
      <c r="F39" s="6">
        <f>D39+E39</f>
        <v>38325200</v>
      </c>
      <c r="G39" s="6">
        <v>44180300</v>
      </c>
      <c r="H39" s="6">
        <f>F39+G39</f>
        <v>82505500</v>
      </c>
      <c r="I39" s="6">
        <v>-44180300</v>
      </c>
      <c r="J39" s="6">
        <f>H39+I39</f>
        <v>38325200</v>
      </c>
      <c r="K39" s="6">
        <v>46242200</v>
      </c>
      <c r="L39" s="6">
        <f t="shared" si="31"/>
        <v>84567400</v>
      </c>
    </row>
    <row r="40" spans="1:15" ht="39.75" customHeight="1" x14ac:dyDescent="0.25">
      <c r="B40" s="16" t="s">
        <v>27</v>
      </c>
      <c r="C40" s="16" t="s">
        <v>53</v>
      </c>
      <c r="D40" s="3">
        <v>33594990</v>
      </c>
      <c r="E40" s="3"/>
      <c r="F40" s="3">
        <f>D40+E40</f>
        <v>33594990</v>
      </c>
      <c r="G40" s="3"/>
      <c r="H40" s="3">
        <f>F40+G40</f>
        <v>33594990</v>
      </c>
      <c r="I40" s="3"/>
      <c r="J40" s="3">
        <f>H40+I40</f>
        <v>33594990</v>
      </c>
      <c r="K40" s="3"/>
      <c r="L40" s="3">
        <f>J40+K40</f>
        <v>33594990</v>
      </c>
    </row>
    <row r="41" spans="1:15" ht="33.75" customHeight="1" x14ac:dyDescent="0.25">
      <c r="B41" s="16" t="s">
        <v>28</v>
      </c>
      <c r="C41" s="16" t="s">
        <v>29</v>
      </c>
      <c r="D41" s="3">
        <v>1593000</v>
      </c>
      <c r="E41" s="3"/>
      <c r="F41" s="3">
        <f>D41+E41</f>
        <v>1593000</v>
      </c>
      <c r="G41" s="3"/>
      <c r="H41" s="3">
        <f>F41+G41</f>
        <v>1593000</v>
      </c>
      <c r="I41" s="3"/>
      <c r="J41" s="3">
        <f>H41+I41</f>
        <v>1593000</v>
      </c>
      <c r="K41" s="3"/>
      <c r="L41" s="3">
        <f>J41+K41</f>
        <v>1593000</v>
      </c>
    </row>
    <row r="42" spans="1:15" ht="20.25" customHeight="1" x14ac:dyDescent="0.25">
      <c r="B42" s="16" t="s">
        <v>160</v>
      </c>
      <c r="C42" s="16" t="s">
        <v>161</v>
      </c>
      <c r="D42" s="3">
        <f>D43</f>
        <v>1000000</v>
      </c>
      <c r="E42" s="3">
        <f t="shared" ref="E42" si="32">E43</f>
        <v>0</v>
      </c>
      <c r="F42" s="3">
        <f>F43</f>
        <v>1000000</v>
      </c>
      <c r="G42" s="3">
        <f t="shared" ref="G42" si="33">G43</f>
        <v>0</v>
      </c>
      <c r="H42" s="3">
        <f>H43</f>
        <v>1000000</v>
      </c>
      <c r="I42" s="3">
        <f t="shared" ref="I42" si="34">I43</f>
        <v>0</v>
      </c>
      <c r="J42" s="3">
        <f>J43</f>
        <v>1000000</v>
      </c>
      <c r="K42" s="3">
        <f t="shared" ref="K42:L42" si="35">K43</f>
        <v>0</v>
      </c>
      <c r="L42" s="3">
        <f t="shared" si="35"/>
        <v>1000000</v>
      </c>
    </row>
    <row r="43" spans="1:15" ht="69.75" customHeight="1" x14ac:dyDescent="0.25">
      <c r="B43" s="18" t="s">
        <v>162</v>
      </c>
      <c r="C43" s="17" t="s">
        <v>163</v>
      </c>
      <c r="D43" s="6">
        <v>1000000</v>
      </c>
      <c r="E43" s="6"/>
      <c r="F43" s="6">
        <f>D43+E43</f>
        <v>1000000</v>
      </c>
      <c r="G43" s="6"/>
      <c r="H43" s="6">
        <f>F43+G43</f>
        <v>1000000</v>
      </c>
      <c r="I43" s="6"/>
      <c r="J43" s="6">
        <f>H43+I43</f>
        <v>1000000</v>
      </c>
      <c r="K43" s="6"/>
      <c r="L43" s="6">
        <f>J43+K43</f>
        <v>1000000</v>
      </c>
    </row>
    <row r="44" spans="1:15" ht="18" customHeight="1" x14ac:dyDescent="0.25">
      <c r="B44" s="16" t="s">
        <v>30</v>
      </c>
      <c r="C44" s="16" t="s">
        <v>31</v>
      </c>
      <c r="D44" s="3">
        <v>517155740</v>
      </c>
      <c r="E44" s="3"/>
      <c r="F44" s="3">
        <f>D44+E44</f>
        <v>517155740</v>
      </c>
      <c r="G44" s="3"/>
      <c r="H44" s="3">
        <f>F44+G44</f>
        <v>517155740</v>
      </c>
      <c r="I44" s="3"/>
      <c r="J44" s="3">
        <f>H44+I44</f>
        <v>517155740</v>
      </c>
      <c r="K44" s="3"/>
      <c r="L44" s="3">
        <f>J44+K44</f>
        <v>517155740</v>
      </c>
    </row>
    <row r="45" spans="1:15" ht="17.25" customHeight="1" x14ac:dyDescent="0.25">
      <c r="B45" s="16" t="s">
        <v>32</v>
      </c>
      <c r="C45" s="16" t="s">
        <v>33</v>
      </c>
      <c r="D45" s="3">
        <f>D46</f>
        <v>2947000</v>
      </c>
      <c r="E45" s="3">
        <f t="shared" ref="E45" si="36">E46</f>
        <v>0</v>
      </c>
      <c r="F45" s="3">
        <f>F46</f>
        <v>2947000</v>
      </c>
      <c r="G45" s="3">
        <f t="shared" ref="G45" si="37">G46</f>
        <v>0</v>
      </c>
      <c r="H45" s="3">
        <f>H46</f>
        <v>2947000</v>
      </c>
      <c r="I45" s="3">
        <f t="shared" ref="I45" si="38">I46</f>
        <v>0</v>
      </c>
      <c r="J45" s="3">
        <f>J46</f>
        <v>2947000</v>
      </c>
      <c r="K45" s="3">
        <f t="shared" ref="K45:L45" si="39">K46</f>
        <v>0</v>
      </c>
      <c r="L45" s="3">
        <f t="shared" si="39"/>
        <v>2947000</v>
      </c>
    </row>
    <row r="46" spans="1:15" ht="32.25" customHeight="1" x14ac:dyDescent="0.25">
      <c r="B46" s="17" t="s">
        <v>34</v>
      </c>
      <c r="C46" s="17" t="s">
        <v>35</v>
      </c>
      <c r="D46" s="6">
        <v>2947000</v>
      </c>
      <c r="E46" s="6"/>
      <c r="F46" s="6">
        <f>D46+E46</f>
        <v>2947000</v>
      </c>
      <c r="G46" s="6"/>
      <c r="H46" s="6">
        <f>F46+G46</f>
        <v>2947000</v>
      </c>
      <c r="I46" s="6"/>
      <c r="J46" s="6">
        <f>H46+I46</f>
        <v>2947000</v>
      </c>
      <c r="K46" s="6"/>
      <c r="L46" s="6">
        <f>J46+K46</f>
        <v>2947000</v>
      </c>
    </row>
    <row r="47" spans="1:15" ht="18" customHeight="1" x14ac:dyDescent="0.25">
      <c r="A47" s="20"/>
      <c r="B47" s="16" t="s">
        <v>57</v>
      </c>
      <c r="C47" s="16" t="s">
        <v>58</v>
      </c>
      <c r="D47" s="7">
        <f>D48</f>
        <v>6514653608</v>
      </c>
      <c r="E47" s="7">
        <f t="shared" ref="E47" si="40">E48</f>
        <v>5994339200</v>
      </c>
      <c r="F47" s="7">
        <f>F48</f>
        <v>12508992808</v>
      </c>
      <c r="G47" s="7">
        <f t="shared" ref="G47" si="41">G48</f>
        <v>176905500</v>
      </c>
      <c r="H47" s="7">
        <f>H48</f>
        <v>12685898308</v>
      </c>
      <c r="I47" s="7">
        <f>I48</f>
        <v>0</v>
      </c>
      <c r="J47" s="7">
        <f>J48+J144+J147</f>
        <v>12685898308</v>
      </c>
      <c r="K47" s="7">
        <f t="shared" ref="K47:L47" si="42">K48+K144+K147</f>
        <v>944119485</v>
      </c>
      <c r="L47" s="7">
        <f t="shared" si="42"/>
        <v>13630017793</v>
      </c>
    </row>
    <row r="48" spans="1:15" ht="51.75" customHeight="1" x14ac:dyDescent="0.25">
      <c r="A48" s="20"/>
      <c r="B48" s="16" t="s">
        <v>59</v>
      </c>
      <c r="C48" s="16" t="s">
        <v>60</v>
      </c>
      <c r="D48" s="3">
        <f>SUM(D49,D52,D102,D125)</f>
        <v>6514653608</v>
      </c>
      <c r="E48" s="3">
        <f>SUM(E49,E52,E102,E125)</f>
        <v>5994339200</v>
      </c>
      <c r="F48" s="3">
        <f>SUM(F49,F52,F102,F125)</f>
        <v>12508992808</v>
      </c>
      <c r="G48" s="3">
        <f t="shared" ref="G48" si="43">SUM(G49,G52,G102,G125)</f>
        <v>176905500</v>
      </c>
      <c r="H48" s="3">
        <f>SUM(H49,H52,H102,H125)</f>
        <v>12685898308</v>
      </c>
      <c r="I48" s="3">
        <f t="shared" ref="I48" si="44">SUM(I49,I52,I102,I125)</f>
        <v>0</v>
      </c>
      <c r="J48" s="3">
        <f>SUM(J49,J52,J102,J125)</f>
        <v>12685898308</v>
      </c>
      <c r="K48" s="3">
        <f t="shared" ref="K48:L48" si="45">SUM(K49,K52,K102,K125)</f>
        <v>594430785</v>
      </c>
      <c r="L48" s="3">
        <f t="shared" si="45"/>
        <v>13280329093</v>
      </c>
      <c r="O48" s="23"/>
    </row>
    <row r="49" spans="1:12" ht="36" customHeight="1" x14ac:dyDescent="0.25">
      <c r="A49" s="20"/>
      <c r="B49" s="16" t="s">
        <v>101</v>
      </c>
      <c r="C49" s="16" t="s">
        <v>71</v>
      </c>
      <c r="D49" s="7">
        <f>D50+D51</f>
        <v>788785900</v>
      </c>
      <c r="E49" s="7">
        <f t="shared" ref="E49" si="46">E50+E51</f>
        <v>744086000</v>
      </c>
      <c r="F49" s="7">
        <f>F50+F51</f>
        <v>1532871900</v>
      </c>
      <c r="G49" s="7">
        <f t="shared" ref="G49" si="47">G50+G51</f>
        <v>0</v>
      </c>
      <c r="H49" s="7">
        <f>H50+H51</f>
        <v>1532871900</v>
      </c>
      <c r="I49" s="7">
        <f t="shared" ref="I49" si="48">I50+I51</f>
        <v>0</v>
      </c>
      <c r="J49" s="7">
        <f>J50+J51</f>
        <v>1532871900</v>
      </c>
      <c r="K49" s="7">
        <f t="shared" ref="K49:L49" si="49">K50+K51</f>
        <v>0</v>
      </c>
      <c r="L49" s="7">
        <f t="shared" si="49"/>
        <v>1532871900</v>
      </c>
    </row>
    <row r="50" spans="1:12" ht="50.25" customHeight="1" x14ac:dyDescent="0.25">
      <c r="A50" s="20"/>
      <c r="B50" s="19" t="s">
        <v>164</v>
      </c>
      <c r="C50" s="21" t="s">
        <v>165</v>
      </c>
      <c r="D50" s="8">
        <v>788785900</v>
      </c>
      <c r="E50" s="8"/>
      <c r="F50" s="8">
        <f>D50+E50</f>
        <v>788785900</v>
      </c>
      <c r="G50" s="8"/>
      <c r="H50" s="8">
        <f>F50+G50</f>
        <v>788785900</v>
      </c>
      <c r="I50" s="8"/>
      <c r="J50" s="8">
        <f>H50+I50</f>
        <v>788785900</v>
      </c>
      <c r="K50" s="8"/>
      <c r="L50" s="8">
        <f>J50+K50</f>
        <v>788785900</v>
      </c>
    </row>
    <row r="51" spans="1:12" ht="84" customHeight="1" x14ac:dyDescent="0.25">
      <c r="A51" s="20"/>
      <c r="B51" s="19" t="s">
        <v>179</v>
      </c>
      <c r="C51" s="21" t="s">
        <v>178</v>
      </c>
      <c r="D51" s="8">
        <v>0</v>
      </c>
      <c r="E51" s="8">
        <v>744086000</v>
      </c>
      <c r="F51" s="8">
        <f>D51+E51</f>
        <v>744086000</v>
      </c>
      <c r="G51" s="8"/>
      <c r="H51" s="8">
        <f>F51+G51</f>
        <v>744086000</v>
      </c>
      <c r="I51" s="8"/>
      <c r="J51" s="8">
        <f>H51+I51</f>
        <v>744086000</v>
      </c>
      <c r="K51" s="8"/>
      <c r="L51" s="8">
        <f>J51+K51</f>
        <v>744086000</v>
      </c>
    </row>
    <row r="52" spans="1:12" ht="51" customHeight="1" x14ac:dyDescent="0.25">
      <c r="A52" s="20"/>
      <c r="B52" s="16" t="s">
        <v>102</v>
      </c>
      <c r="C52" s="16" t="s">
        <v>70</v>
      </c>
      <c r="D52" s="7">
        <f>SUM(D53:D101)</f>
        <v>2668637200</v>
      </c>
      <c r="E52" s="7">
        <f>SUM(E53:E101)</f>
        <v>2718866400</v>
      </c>
      <c r="F52" s="7">
        <f>SUM(F53:F101)</f>
        <v>5387503600</v>
      </c>
      <c r="G52" s="7">
        <f t="shared" ref="G52" si="50">SUM(G53:G101)</f>
        <v>0</v>
      </c>
      <c r="H52" s="7">
        <f>SUM(H53:H101)</f>
        <v>5387503600</v>
      </c>
      <c r="I52" s="7">
        <f t="shared" ref="I52" si="51">SUM(I53:I101)</f>
        <v>0</v>
      </c>
      <c r="J52" s="7">
        <f>SUM(J53:J101)</f>
        <v>5387503600</v>
      </c>
      <c r="K52" s="7">
        <f t="shared" ref="K52:L52" si="52">SUM(K53:K101)</f>
        <v>544400</v>
      </c>
      <c r="L52" s="7">
        <f t="shared" si="52"/>
        <v>5388048000</v>
      </c>
    </row>
    <row r="53" spans="1:12" ht="51" customHeight="1" x14ac:dyDescent="0.25">
      <c r="A53" s="20"/>
      <c r="B53" s="19" t="s">
        <v>226</v>
      </c>
      <c r="C53" s="19" t="s">
        <v>227</v>
      </c>
      <c r="D53" s="8">
        <v>0</v>
      </c>
      <c r="E53" s="8">
        <v>1297311000</v>
      </c>
      <c r="F53" s="8">
        <f t="shared" ref="F53:F77" si="53">D53+E53</f>
        <v>1297311000</v>
      </c>
      <c r="G53" s="8"/>
      <c r="H53" s="8">
        <f>F53+G53</f>
        <v>1297311000</v>
      </c>
      <c r="I53" s="8"/>
      <c r="J53" s="8">
        <f>H53+I53</f>
        <v>1297311000</v>
      </c>
      <c r="K53" s="8"/>
      <c r="L53" s="8">
        <f>J53+K53</f>
        <v>1297311000</v>
      </c>
    </row>
    <row r="54" spans="1:12" ht="85.5" customHeight="1" x14ac:dyDescent="0.25">
      <c r="A54" s="20"/>
      <c r="B54" s="19" t="s">
        <v>260</v>
      </c>
      <c r="C54" s="19" t="s">
        <v>261</v>
      </c>
      <c r="D54" s="8"/>
      <c r="E54" s="8"/>
      <c r="F54" s="8"/>
      <c r="G54" s="8"/>
      <c r="H54" s="8"/>
      <c r="I54" s="8">
        <v>64436200</v>
      </c>
      <c r="J54" s="8">
        <f>H54+I54</f>
        <v>64436200</v>
      </c>
      <c r="K54" s="8"/>
      <c r="L54" s="8">
        <f t="shared" ref="L54:L101" si="54">J54+K54</f>
        <v>64436200</v>
      </c>
    </row>
    <row r="55" spans="1:12" ht="87" customHeight="1" x14ac:dyDescent="0.25">
      <c r="A55" s="20"/>
      <c r="B55" s="19" t="s">
        <v>152</v>
      </c>
      <c r="C55" s="21" t="s">
        <v>251</v>
      </c>
      <c r="D55" s="8">
        <v>201628900</v>
      </c>
      <c r="E55" s="8"/>
      <c r="F55" s="8">
        <f t="shared" si="53"/>
        <v>201628900</v>
      </c>
      <c r="G55" s="8"/>
      <c r="H55" s="8">
        <f t="shared" ref="H55:H71" si="55">F55+G55</f>
        <v>201628900</v>
      </c>
      <c r="I55" s="8"/>
      <c r="J55" s="8">
        <f t="shared" ref="J55:J101" si="56">H55+I55</f>
        <v>201628900</v>
      </c>
      <c r="K55" s="8"/>
      <c r="L55" s="8">
        <f t="shared" si="54"/>
        <v>201628900</v>
      </c>
    </row>
    <row r="56" spans="1:12" ht="67.5" customHeight="1" x14ac:dyDescent="0.25">
      <c r="A56" s="20"/>
      <c r="B56" s="19" t="s">
        <v>113</v>
      </c>
      <c r="C56" s="21" t="s">
        <v>239</v>
      </c>
      <c r="D56" s="8">
        <v>2837000</v>
      </c>
      <c r="E56" s="8"/>
      <c r="F56" s="8">
        <f t="shared" si="53"/>
        <v>2837000</v>
      </c>
      <c r="G56" s="8"/>
      <c r="H56" s="8">
        <f t="shared" si="55"/>
        <v>2837000</v>
      </c>
      <c r="I56" s="8"/>
      <c r="J56" s="8">
        <f t="shared" si="56"/>
        <v>2837000</v>
      </c>
      <c r="K56" s="8"/>
      <c r="L56" s="8">
        <f t="shared" si="54"/>
        <v>2837000</v>
      </c>
    </row>
    <row r="57" spans="1:12" ht="68.25" customHeight="1" x14ac:dyDescent="0.25">
      <c r="A57" s="20"/>
      <c r="B57" s="19" t="s">
        <v>92</v>
      </c>
      <c r="C57" s="21" t="s">
        <v>93</v>
      </c>
      <c r="D57" s="8">
        <v>489000</v>
      </c>
      <c r="E57" s="8"/>
      <c r="F57" s="8">
        <f t="shared" si="53"/>
        <v>489000</v>
      </c>
      <c r="G57" s="8"/>
      <c r="H57" s="8">
        <f t="shared" si="55"/>
        <v>489000</v>
      </c>
      <c r="I57" s="8"/>
      <c r="J57" s="8">
        <f t="shared" si="56"/>
        <v>489000</v>
      </c>
      <c r="K57" s="8"/>
      <c r="L57" s="8">
        <f t="shared" si="54"/>
        <v>489000</v>
      </c>
    </row>
    <row r="58" spans="1:12" ht="82.5" customHeight="1" x14ac:dyDescent="0.25">
      <c r="A58" s="20"/>
      <c r="B58" s="19" t="s">
        <v>114</v>
      </c>
      <c r="C58" s="21" t="s">
        <v>180</v>
      </c>
      <c r="D58" s="8">
        <v>3114700</v>
      </c>
      <c r="E58" s="8"/>
      <c r="F58" s="8">
        <f t="shared" si="53"/>
        <v>3114700</v>
      </c>
      <c r="G58" s="8"/>
      <c r="H58" s="8">
        <f t="shared" si="55"/>
        <v>3114700</v>
      </c>
      <c r="I58" s="8"/>
      <c r="J58" s="8">
        <f t="shared" si="56"/>
        <v>3114700</v>
      </c>
      <c r="K58" s="8"/>
      <c r="L58" s="8">
        <f t="shared" si="54"/>
        <v>3114700</v>
      </c>
    </row>
    <row r="59" spans="1:12" ht="100.5" customHeight="1" x14ac:dyDescent="0.25">
      <c r="A59" s="20"/>
      <c r="B59" s="19" t="s">
        <v>166</v>
      </c>
      <c r="C59" s="21" t="s">
        <v>167</v>
      </c>
      <c r="D59" s="8">
        <v>47487800</v>
      </c>
      <c r="E59" s="8"/>
      <c r="F59" s="8">
        <f t="shared" si="53"/>
        <v>47487800</v>
      </c>
      <c r="G59" s="8"/>
      <c r="H59" s="8">
        <f t="shared" si="55"/>
        <v>47487800</v>
      </c>
      <c r="I59" s="8"/>
      <c r="J59" s="8">
        <f t="shared" si="56"/>
        <v>47487800</v>
      </c>
      <c r="K59" s="8"/>
      <c r="L59" s="8">
        <f t="shared" si="54"/>
        <v>47487800</v>
      </c>
    </row>
    <row r="60" spans="1:12" ht="98.25" customHeight="1" x14ac:dyDescent="0.25">
      <c r="A60" s="20"/>
      <c r="B60" s="19" t="s">
        <v>115</v>
      </c>
      <c r="C60" s="21" t="s">
        <v>176</v>
      </c>
      <c r="D60" s="8">
        <v>579894600</v>
      </c>
      <c r="E60" s="8"/>
      <c r="F60" s="8">
        <f t="shared" si="53"/>
        <v>579894600</v>
      </c>
      <c r="G60" s="8"/>
      <c r="H60" s="8">
        <f t="shared" si="55"/>
        <v>579894600</v>
      </c>
      <c r="I60" s="8"/>
      <c r="J60" s="8">
        <f t="shared" si="56"/>
        <v>579894600</v>
      </c>
      <c r="K60" s="8"/>
      <c r="L60" s="8">
        <f t="shared" si="54"/>
        <v>579894600</v>
      </c>
    </row>
    <row r="61" spans="1:12" ht="132" customHeight="1" x14ac:dyDescent="0.25">
      <c r="A61" s="20"/>
      <c r="B61" s="19" t="s">
        <v>116</v>
      </c>
      <c r="C61" s="21" t="s">
        <v>117</v>
      </c>
      <c r="D61" s="8">
        <v>1491000</v>
      </c>
      <c r="E61" s="8"/>
      <c r="F61" s="8">
        <f t="shared" si="53"/>
        <v>1491000</v>
      </c>
      <c r="G61" s="8"/>
      <c r="H61" s="8">
        <f t="shared" si="55"/>
        <v>1491000</v>
      </c>
      <c r="I61" s="8"/>
      <c r="J61" s="8">
        <f t="shared" si="56"/>
        <v>1491000</v>
      </c>
      <c r="K61" s="8"/>
      <c r="L61" s="8">
        <f t="shared" si="54"/>
        <v>1491000</v>
      </c>
    </row>
    <row r="62" spans="1:12" ht="84" customHeight="1" x14ac:dyDescent="0.25">
      <c r="A62" s="20"/>
      <c r="B62" s="19" t="s">
        <v>119</v>
      </c>
      <c r="C62" s="21" t="s">
        <v>118</v>
      </c>
      <c r="D62" s="8">
        <v>5248800</v>
      </c>
      <c r="E62" s="8"/>
      <c r="F62" s="8">
        <f t="shared" si="53"/>
        <v>5248800</v>
      </c>
      <c r="G62" s="8"/>
      <c r="H62" s="8">
        <f t="shared" si="55"/>
        <v>5248800</v>
      </c>
      <c r="I62" s="8"/>
      <c r="J62" s="8">
        <f t="shared" si="56"/>
        <v>5248800</v>
      </c>
      <c r="K62" s="8"/>
      <c r="L62" s="8">
        <f t="shared" si="54"/>
        <v>5248800</v>
      </c>
    </row>
    <row r="63" spans="1:12" ht="66" hidden="1" customHeight="1" x14ac:dyDescent="0.25">
      <c r="A63" s="20"/>
      <c r="B63" s="19" t="s">
        <v>174</v>
      </c>
      <c r="C63" s="21" t="s">
        <v>175</v>
      </c>
      <c r="D63" s="8">
        <v>300000000</v>
      </c>
      <c r="E63" s="8"/>
      <c r="F63" s="8">
        <f t="shared" si="53"/>
        <v>300000000</v>
      </c>
      <c r="G63" s="8">
        <v>-300000000</v>
      </c>
      <c r="H63" s="8">
        <f t="shared" si="55"/>
        <v>0</v>
      </c>
      <c r="I63" s="8"/>
      <c r="J63" s="8">
        <f t="shared" si="56"/>
        <v>0</v>
      </c>
      <c r="K63" s="8"/>
      <c r="L63" s="8">
        <f t="shared" si="54"/>
        <v>0</v>
      </c>
    </row>
    <row r="64" spans="1:12" ht="99.75" customHeight="1" x14ac:dyDescent="0.25">
      <c r="A64" s="20"/>
      <c r="B64" s="19" t="s">
        <v>185</v>
      </c>
      <c r="C64" s="21" t="s">
        <v>234</v>
      </c>
      <c r="D64" s="8"/>
      <c r="E64" s="8">
        <v>110514000</v>
      </c>
      <c r="F64" s="8">
        <f t="shared" si="53"/>
        <v>110514000</v>
      </c>
      <c r="G64" s="8"/>
      <c r="H64" s="8">
        <f t="shared" si="55"/>
        <v>110514000</v>
      </c>
      <c r="I64" s="8"/>
      <c r="J64" s="8">
        <f t="shared" si="56"/>
        <v>110514000</v>
      </c>
      <c r="K64" s="8"/>
      <c r="L64" s="8">
        <f t="shared" si="54"/>
        <v>110514000</v>
      </c>
    </row>
    <row r="65" spans="1:12" ht="150.75" customHeight="1" x14ac:dyDescent="0.25">
      <c r="A65" s="20"/>
      <c r="B65" s="19" t="s">
        <v>120</v>
      </c>
      <c r="C65" s="21" t="s">
        <v>217</v>
      </c>
      <c r="D65" s="8">
        <v>14400000</v>
      </c>
      <c r="E65" s="8"/>
      <c r="F65" s="8">
        <f t="shared" si="53"/>
        <v>14400000</v>
      </c>
      <c r="G65" s="8"/>
      <c r="H65" s="8">
        <f t="shared" si="55"/>
        <v>14400000</v>
      </c>
      <c r="I65" s="8"/>
      <c r="J65" s="8">
        <f t="shared" si="56"/>
        <v>14400000</v>
      </c>
      <c r="K65" s="8"/>
      <c r="L65" s="8">
        <f t="shared" si="54"/>
        <v>14400000</v>
      </c>
    </row>
    <row r="66" spans="1:12" ht="99.75" customHeight="1" x14ac:dyDescent="0.25">
      <c r="A66" s="20"/>
      <c r="B66" s="19" t="s">
        <v>186</v>
      </c>
      <c r="C66" s="21" t="s">
        <v>187</v>
      </c>
      <c r="D66" s="8"/>
      <c r="E66" s="8">
        <v>75179200</v>
      </c>
      <c r="F66" s="8">
        <f t="shared" si="53"/>
        <v>75179200</v>
      </c>
      <c r="G66" s="8"/>
      <c r="H66" s="8">
        <f t="shared" si="55"/>
        <v>75179200</v>
      </c>
      <c r="I66" s="8"/>
      <c r="J66" s="8">
        <f t="shared" si="56"/>
        <v>75179200</v>
      </c>
      <c r="K66" s="8"/>
      <c r="L66" s="8">
        <f t="shared" si="54"/>
        <v>75179200</v>
      </c>
    </row>
    <row r="67" spans="1:12" ht="53.25" customHeight="1" x14ac:dyDescent="0.25">
      <c r="A67" s="20"/>
      <c r="B67" s="19" t="s">
        <v>188</v>
      </c>
      <c r="C67" s="21" t="s">
        <v>189</v>
      </c>
      <c r="D67" s="8"/>
      <c r="E67" s="8">
        <v>70125900</v>
      </c>
      <c r="F67" s="8">
        <f t="shared" si="53"/>
        <v>70125900</v>
      </c>
      <c r="G67" s="8"/>
      <c r="H67" s="8">
        <f t="shared" si="55"/>
        <v>70125900</v>
      </c>
      <c r="I67" s="8"/>
      <c r="J67" s="8">
        <f t="shared" si="56"/>
        <v>70125900</v>
      </c>
      <c r="K67" s="8"/>
      <c r="L67" s="8">
        <f t="shared" si="54"/>
        <v>70125900</v>
      </c>
    </row>
    <row r="68" spans="1:12" ht="53.25" hidden="1" customHeight="1" x14ac:dyDescent="0.25">
      <c r="A68" s="20"/>
      <c r="B68" s="19" t="s">
        <v>190</v>
      </c>
      <c r="C68" s="21" t="s">
        <v>191</v>
      </c>
      <c r="D68" s="8"/>
      <c r="E68" s="8">
        <f>11937200+16076600</f>
        <v>28013800</v>
      </c>
      <c r="F68" s="8">
        <f t="shared" si="53"/>
        <v>28013800</v>
      </c>
      <c r="G68" s="8"/>
      <c r="H68" s="8">
        <f t="shared" si="55"/>
        <v>28013800</v>
      </c>
      <c r="I68" s="8"/>
      <c r="J68" s="8">
        <f t="shared" si="56"/>
        <v>28013800</v>
      </c>
      <c r="K68" s="8">
        <v>-28013800</v>
      </c>
      <c r="L68" s="8">
        <f t="shared" si="54"/>
        <v>0</v>
      </c>
    </row>
    <row r="69" spans="1:12" ht="53.25" customHeight="1" x14ac:dyDescent="0.25">
      <c r="A69" s="20"/>
      <c r="B69" s="19" t="s">
        <v>192</v>
      </c>
      <c r="C69" s="21" t="s">
        <v>193</v>
      </c>
      <c r="D69" s="8"/>
      <c r="E69" s="8">
        <v>41393100</v>
      </c>
      <c r="F69" s="8">
        <f t="shared" si="53"/>
        <v>41393100</v>
      </c>
      <c r="G69" s="8"/>
      <c r="H69" s="8">
        <f t="shared" si="55"/>
        <v>41393100</v>
      </c>
      <c r="I69" s="8"/>
      <c r="J69" s="8">
        <f t="shared" si="56"/>
        <v>41393100</v>
      </c>
      <c r="K69" s="8"/>
      <c r="L69" s="8">
        <f t="shared" si="54"/>
        <v>41393100</v>
      </c>
    </row>
    <row r="70" spans="1:12" ht="66" customHeight="1" x14ac:dyDescent="0.25">
      <c r="A70" s="20"/>
      <c r="B70" s="19" t="s">
        <v>121</v>
      </c>
      <c r="C70" s="21" t="s">
        <v>122</v>
      </c>
      <c r="D70" s="8">
        <v>13398300</v>
      </c>
      <c r="E70" s="8">
        <v>48200</v>
      </c>
      <c r="F70" s="8">
        <f t="shared" si="53"/>
        <v>13446500</v>
      </c>
      <c r="G70" s="8"/>
      <c r="H70" s="8">
        <f t="shared" si="55"/>
        <v>13446500</v>
      </c>
      <c r="I70" s="8"/>
      <c r="J70" s="8">
        <f t="shared" si="56"/>
        <v>13446500</v>
      </c>
      <c r="K70" s="8"/>
      <c r="L70" s="8">
        <f t="shared" si="54"/>
        <v>13446500</v>
      </c>
    </row>
    <row r="71" spans="1:12" ht="99" customHeight="1" x14ac:dyDescent="0.25">
      <c r="A71" s="20"/>
      <c r="B71" s="19" t="s">
        <v>194</v>
      </c>
      <c r="C71" s="21" t="s">
        <v>195</v>
      </c>
      <c r="D71" s="8"/>
      <c r="E71" s="8">
        <v>28992100</v>
      </c>
      <c r="F71" s="8">
        <f t="shared" si="53"/>
        <v>28992100</v>
      </c>
      <c r="G71" s="8"/>
      <c r="H71" s="8">
        <f t="shared" si="55"/>
        <v>28992100</v>
      </c>
      <c r="I71" s="8"/>
      <c r="J71" s="8">
        <f t="shared" si="56"/>
        <v>28992100</v>
      </c>
      <c r="K71" s="8"/>
      <c r="L71" s="8">
        <f t="shared" si="54"/>
        <v>28992100</v>
      </c>
    </row>
    <row r="72" spans="1:12" ht="54" customHeight="1" x14ac:dyDescent="0.25">
      <c r="A72" s="20"/>
      <c r="B72" s="19" t="s">
        <v>273</v>
      </c>
      <c r="C72" s="21" t="s">
        <v>274</v>
      </c>
      <c r="D72" s="8"/>
      <c r="E72" s="8"/>
      <c r="F72" s="8"/>
      <c r="G72" s="8"/>
      <c r="H72" s="8"/>
      <c r="I72" s="8"/>
      <c r="J72" s="8"/>
      <c r="K72" s="8">
        <v>11937200</v>
      </c>
      <c r="L72" s="8">
        <f t="shared" si="54"/>
        <v>11937200</v>
      </c>
    </row>
    <row r="73" spans="1:12" ht="68.25" customHeight="1" x14ac:dyDescent="0.25">
      <c r="A73" s="20"/>
      <c r="B73" s="19" t="s">
        <v>123</v>
      </c>
      <c r="C73" s="21" t="s">
        <v>124</v>
      </c>
      <c r="D73" s="8">
        <v>40464800</v>
      </c>
      <c r="E73" s="8">
        <v>-19688300</v>
      </c>
      <c r="F73" s="8">
        <f t="shared" si="53"/>
        <v>20776500</v>
      </c>
      <c r="G73" s="8"/>
      <c r="H73" s="8">
        <f>F73+G73</f>
        <v>20776500</v>
      </c>
      <c r="I73" s="8"/>
      <c r="J73" s="8">
        <f t="shared" si="56"/>
        <v>20776500</v>
      </c>
      <c r="K73" s="8"/>
      <c r="L73" s="8">
        <f t="shared" si="54"/>
        <v>20776500</v>
      </c>
    </row>
    <row r="74" spans="1:12" ht="117" customHeight="1" x14ac:dyDescent="0.25">
      <c r="A74" s="20"/>
      <c r="B74" s="19" t="s">
        <v>228</v>
      </c>
      <c r="C74" s="21" t="s">
        <v>229</v>
      </c>
      <c r="D74" s="8">
        <v>0</v>
      </c>
      <c r="E74" s="8">
        <v>262995700</v>
      </c>
      <c r="F74" s="8">
        <f t="shared" si="53"/>
        <v>262995700</v>
      </c>
      <c r="G74" s="8"/>
      <c r="H74" s="8">
        <f t="shared" ref="H74:H100" si="57">F74+G74</f>
        <v>262995700</v>
      </c>
      <c r="I74" s="8"/>
      <c r="J74" s="8">
        <f t="shared" si="56"/>
        <v>262995700</v>
      </c>
      <c r="K74" s="8"/>
      <c r="L74" s="8">
        <f t="shared" si="54"/>
        <v>262995700</v>
      </c>
    </row>
    <row r="75" spans="1:12" ht="66" customHeight="1" x14ac:dyDescent="0.25">
      <c r="A75" s="20"/>
      <c r="B75" s="24" t="s">
        <v>230</v>
      </c>
      <c r="C75" s="21" t="s">
        <v>231</v>
      </c>
      <c r="D75" s="8">
        <v>0</v>
      </c>
      <c r="E75" s="8">
        <v>30545300</v>
      </c>
      <c r="F75" s="8">
        <f t="shared" si="53"/>
        <v>30545300</v>
      </c>
      <c r="G75" s="8"/>
      <c r="H75" s="8">
        <f t="shared" si="57"/>
        <v>30545300</v>
      </c>
      <c r="I75" s="8"/>
      <c r="J75" s="8">
        <f t="shared" si="56"/>
        <v>30545300</v>
      </c>
      <c r="K75" s="8"/>
      <c r="L75" s="8">
        <f t="shared" si="54"/>
        <v>30545300</v>
      </c>
    </row>
    <row r="76" spans="1:12" ht="53.25" customHeight="1" x14ac:dyDescent="0.25">
      <c r="A76" s="20"/>
      <c r="B76" s="24" t="s">
        <v>275</v>
      </c>
      <c r="C76" s="21" t="s">
        <v>276</v>
      </c>
      <c r="D76" s="8"/>
      <c r="E76" s="8"/>
      <c r="F76" s="8"/>
      <c r="G76" s="8"/>
      <c r="H76" s="8"/>
      <c r="I76" s="8"/>
      <c r="J76" s="8"/>
      <c r="K76" s="8">
        <v>16076600</v>
      </c>
      <c r="L76" s="8">
        <f t="shared" si="54"/>
        <v>16076600</v>
      </c>
    </row>
    <row r="77" spans="1:12" ht="99" customHeight="1" x14ac:dyDescent="0.25">
      <c r="A77" s="20"/>
      <c r="B77" s="19" t="s">
        <v>184</v>
      </c>
      <c r="C77" s="21" t="s">
        <v>183</v>
      </c>
      <c r="D77" s="8">
        <v>0</v>
      </c>
      <c r="E77" s="8">
        <v>217511000</v>
      </c>
      <c r="F77" s="8">
        <f t="shared" si="53"/>
        <v>217511000</v>
      </c>
      <c r="G77" s="8"/>
      <c r="H77" s="8">
        <f t="shared" si="57"/>
        <v>217511000</v>
      </c>
      <c r="I77" s="8"/>
      <c r="J77" s="8">
        <f t="shared" si="56"/>
        <v>217511000</v>
      </c>
      <c r="K77" s="8"/>
      <c r="L77" s="8">
        <f t="shared" si="54"/>
        <v>217511000</v>
      </c>
    </row>
    <row r="78" spans="1:12" ht="82.5" customHeight="1" x14ac:dyDescent="0.25">
      <c r="A78" s="20"/>
      <c r="B78" s="19" t="s">
        <v>125</v>
      </c>
      <c r="C78" s="21" t="s">
        <v>277</v>
      </c>
      <c r="D78" s="8">
        <v>5110500</v>
      </c>
      <c r="E78" s="8">
        <v>-5110500</v>
      </c>
      <c r="F78" s="8">
        <f t="shared" ref="F78:F101" si="58">D78+E78</f>
        <v>0</v>
      </c>
      <c r="G78" s="8"/>
      <c r="H78" s="8">
        <f t="shared" si="57"/>
        <v>0</v>
      </c>
      <c r="I78" s="8"/>
      <c r="J78" s="8">
        <f t="shared" si="56"/>
        <v>0</v>
      </c>
      <c r="K78" s="8">
        <v>544400</v>
      </c>
      <c r="L78" s="8">
        <f t="shared" si="54"/>
        <v>544400</v>
      </c>
    </row>
    <row r="79" spans="1:12" ht="114.75" customHeight="1" x14ac:dyDescent="0.25">
      <c r="A79" s="20"/>
      <c r="B79" s="19" t="s">
        <v>126</v>
      </c>
      <c r="C79" s="21" t="s">
        <v>127</v>
      </c>
      <c r="D79" s="8">
        <f>111692000+300000000-300000000</f>
        <v>111692000</v>
      </c>
      <c r="E79" s="8">
        <v>205100</v>
      </c>
      <c r="F79" s="8">
        <f>D79+E79</f>
        <v>111897100</v>
      </c>
      <c r="G79" s="8"/>
      <c r="H79" s="8">
        <f t="shared" si="57"/>
        <v>111897100</v>
      </c>
      <c r="I79" s="8"/>
      <c r="J79" s="8">
        <f t="shared" si="56"/>
        <v>111897100</v>
      </c>
      <c r="K79" s="8"/>
      <c r="L79" s="8">
        <f t="shared" si="54"/>
        <v>111897100</v>
      </c>
    </row>
    <row r="80" spans="1:12" ht="116.25" customHeight="1" x14ac:dyDescent="0.25">
      <c r="A80" s="20"/>
      <c r="B80" s="19" t="s">
        <v>196</v>
      </c>
      <c r="C80" s="21" t="s">
        <v>252</v>
      </c>
      <c r="D80" s="8"/>
      <c r="E80" s="8">
        <v>6177400</v>
      </c>
      <c r="F80" s="8">
        <f t="shared" si="58"/>
        <v>6177400</v>
      </c>
      <c r="G80" s="8"/>
      <c r="H80" s="8">
        <f t="shared" si="57"/>
        <v>6177400</v>
      </c>
      <c r="I80" s="8"/>
      <c r="J80" s="8">
        <f t="shared" si="56"/>
        <v>6177400</v>
      </c>
      <c r="K80" s="8"/>
      <c r="L80" s="8">
        <f t="shared" si="54"/>
        <v>6177400</v>
      </c>
    </row>
    <row r="81" spans="1:12" ht="83.25" customHeight="1" x14ac:dyDescent="0.25">
      <c r="A81" s="20"/>
      <c r="B81" s="19" t="s">
        <v>168</v>
      </c>
      <c r="C81" s="21" t="s">
        <v>169</v>
      </c>
      <c r="D81" s="9">
        <v>12070400</v>
      </c>
      <c r="E81" s="9">
        <v>-380000</v>
      </c>
      <c r="F81" s="9">
        <f t="shared" si="58"/>
        <v>11690400</v>
      </c>
      <c r="G81" s="9"/>
      <c r="H81" s="9">
        <f t="shared" si="57"/>
        <v>11690400</v>
      </c>
      <c r="I81" s="9"/>
      <c r="J81" s="9">
        <f t="shared" si="56"/>
        <v>11690400</v>
      </c>
      <c r="K81" s="9"/>
      <c r="L81" s="8">
        <f t="shared" si="54"/>
        <v>11690400</v>
      </c>
    </row>
    <row r="82" spans="1:12" ht="100.5" customHeight="1" x14ac:dyDescent="0.25">
      <c r="A82" s="20"/>
      <c r="B82" s="19" t="s">
        <v>128</v>
      </c>
      <c r="C82" s="21" t="s">
        <v>129</v>
      </c>
      <c r="D82" s="8">
        <v>7882400</v>
      </c>
      <c r="E82" s="8"/>
      <c r="F82" s="8">
        <f t="shared" si="58"/>
        <v>7882400</v>
      </c>
      <c r="G82" s="8"/>
      <c r="H82" s="8">
        <f t="shared" si="57"/>
        <v>7882400</v>
      </c>
      <c r="I82" s="8"/>
      <c r="J82" s="8">
        <f t="shared" si="56"/>
        <v>7882400</v>
      </c>
      <c r="K82" s="8"/>
      <c r="L82" s="8">
        <f t="shared" si="54"/>
        <v>7882400</v>
      </c>
    </row>
    <row r="83" spans="1:12" ht="84" customHeight="1" x14ac:dyDescent="0.25">
      <c r="A83" s="20"/>
      <c r="B83" s="19" t="s">
        <v>130</v>
      </c>
      <c r="C83" s="21" t="s">
        <v>131</v>
      </c>
      <c r="D83" s="8">
        <v>3321900</v>
      </c>
      <c r="E83" s="8"/>
      <c r="F83" s="8">
        <f t="shared" si="58"/>
        <v>3321900</v>
      </c>
      <c r="G83" s="8"/>
      <c r="H83" s="8">
        <f t="shared" si="57"/>
        <v>3321900</v>
      </c>
      <c r="I83" s="8"/>
      <c r="J83" s="8">
        <f t="shared" si="56"/>
        <v>3321900</v>
      </c>
      <c r="K83" s="8"/>
      <c r="L83" s="8">
        <f t="shared" si="54"/>
        <v>3321900</v>
      </c>
    </row>
    <row r="84" spans="1:12" ht="85.5" customHeight="1" x14ac:dyDescent="0.25">
      <c r="A84" s="20"/>
      <c r="B84" s="19" t="s">
        <v>154</v>
      </c>
      <c r="C84" s="21" t="s">
        <v>181</v>
      </c>
      <c r="D84" s="8">
        <v>20519700</v>
      </c>
      <c r="E84" s="8"/>
      <c r="F84" s="8">
        <f t="shared" si="58"/>
        <v>20519700</v>
      </c>
      <c r="G84" s="8"/>
      <c r="H84" s="8">
        <f t="shared" si="57"/>
        <v>20519700</v>
      </c>
      <c r="I84" s="8"/>
      <c r="J84" s="8">
        <f t="shared" si="56"/>
        <v>20519700</v>
      </c>
      <c r="K84" s="8"/>
      <c r="L84" s="8">
        <f t="shared" si="54"/>
        <v>20519700</v>
      </c>
    </row>
    <row r="85" spans="1:12" ht="54.75" customHeight="1" x14ac:dyDescent="0.25">
      <c r="A85" s="20"/>
      <c r="B85" s="19" t="s">
        <v>170</v>
      </c>
      <c r="C85" s="21" t="s">
        <v>171</v>
      </c>
      <c r="D85" s="8">
        <v>39702600</v>
      </c>
      <c r="E85" s="8"/>
      <c r="F85" s="8">
        <f t="shared" si="58"/>
        <v>39702600</v>
      </c>
      <c r="G85" s="8"/>
      <c r="H85" s="8">
        <f t="shared" si="57"/>
        <v>39702600</v>
      </c>
      <c r="I85" s="8"/>
      <c r="J85" s="8">
        <f t="shared" si="56"/>
        <v>39702600</v>
      </c>
      <c r="K85" s="8"/>
      <c r="L85" s="8">
        <f t="shared" si="54"/>
        <v>39702600</v>
      </c>
    </row>
    <row r="86" spans="1:12" ht="68.25" customHeight="1" x14ac:dyDescent="0.25">
      <c r="A86" s="20"/>
      <c r="B86" s="19" t="s">
        <v>94</v>
      </c>
      <c r="C86" s="21" t="s">
        <v>95</v>
      </c>
      <c r="D86" s="8">
        <v>1612800</v>
      </c>
      <c r="E86" s="8"/>
      <c r="F86" s="8">
        <f t="shared" si="58"/>
        <v>1612800</v>
      </c>
      <c r="G86" s="8"/>
      <c r="H86" s="8">
        <f t="shared" si="57"/>
        <v>1612800</v>
      </c>
      <c r="I86" s="8"/>
      <c r="J86" s="8">
        <f t="shared" si="56"/>
        <v>1612800</v>
      </c>
      <c r="K86" s="8"/>
      <c r="L86" s="8">
        <f t="shared" si="54"/>
        <v>1612800</v>
      </c>
    </row>
    <row r="87" spans="1:12" ht="68.25" customHeight="1" x14ac:dyDescent="0.25">
      <c r="A87" s="20"/>
      <c r="B87" s="19" t="s">
        <v>132</v>
      </c>
      <c r="C87" s="21" t="s">
        <v>133</v>
      </c>
      <c r="D87" s="8">
        <v>11076300</v>
      </c>
      <c r="E87" s="8"/>
      <c r="F87" s="8">
        <f t="shared" si="58"/>
        <v>11076300</v>
      </c>
      <c r="G87" s="8"/>
      <c r="H87" s="8">
        <f t="shared" si="57"/>
        <v>11076300</v>
      </c>
      <c r="I87" s="8"/>
      <c r="J87" s="8">
        <f t="shared" si="56"/>
        <v>11076300</v>
      </c>
      <c r="K87" s="8"/>
      <c r="L87" s="8">
        <f t="shared" si="54"/>
        <v>11076300</v>
      </c>
    </row>
    <row r="88" spans="1:12" ht="35.25" customHeight="1" x14ac:dyDescent="0.25">
      <c r="A88" s="20"/>
      <c r="B88" s="19" t="s">
        <v>153</v>
      </c>
      <c r="C88" s="21" t="s">
        <v>156</v>
      </c>
      <c r="D88" s="8">
        <v>8602100</v>
      </c>
      <c r="E88" s="8">
        <v>25879000</v>
      </c>
      <c r="F88" s="8">
        <f t="shared" si="58"/>
        <v>34481100</v>
      </c>
      <c r="G88" s="8"/>
      <c r="H88" s="8">
        <f t="shared" si="57"/>
        <v>34481100</v>
      </c>
      <c r="I88" s="8"/>
      <c r="J88" s="8">
        <f t="shared" si="56"/>
        <v>34481100</v>
      </c>
      <c r="K88" s="8"/>
      <c r="L88" s="8">
        <f t="shared" si="54"/>
        <v>34481100</v>
      </c>
    </row>
    <row r="89" spans="1:12" ht="87.75" customHeight="1" x14ac:dyDescent="0.25">
      <c r="A89" s="20"/>
      <c r="B89" s="19" t="s">
        <v>155</v>
      </c>
      <c r="C89" s="21" t="s">
        <v>253</v>
      </c>
      <c r="D89" s="8">
        <v>195759500</v>
      </c>
      <c r="E89" s="8"/>
      <c r="F89" s="8">
        <f t="shared" si="58"/>
        <v>195759500</v>
      </c>
      <c r="G89" s="8"/>
      <c r="H89" s="8">
        <f t="shared" si="57"/>
        <v>195759500</v>
      </c>
      <c r="I89" s="8"/>
      <c r="J89" s="8">
        <f t="shared" si="56"/>
        <v>195759500</v>
      </c>
      <c r="K89" s="8"/>
      <c r="L89" s="8">
        <f t="shared" si="54"/>
        <v>195759500</v>
      </c>
    </row>
    <row r="90" spans="1:12" ht="114" customHeight="1" x14ac:dyDescent="0.25">
      <c r="A90" s="20"/>
      <c r="B90" s="19" t="s">
        <v>109</v>
      </c>
      <c r="C90" s="21" t="s">
        <v>110</v>
      </c>
      <c r="D90" s="8">
        <v>81188800</v>
      </c>
      <c r="E90" s="8">
        <v>217567100</v>
      </c>
      <c r="F90" s="8">
        <f t="shared" si="58"/>
        <v>298755900</v>
      </c>
      <c r="G90" s="8"/>
      <c r="H90" s="8">
        <f t="shared" si="57"/>
        <v>298755900</v>
      </c>
      <c r="I90" s="8"/>
      <c r="J90" s="8">
        <f t="shared" si="56"/>
        <v>298755900</v>
      </c>
      <c r="K90" s="8"/>
      <c r="L90" s="8">
        <f t="shared" si="54"/>
        <v>298755900</v>
      </c>
    </row>
    <row r="91" spans="1:12" ht="134.25" customHeight="1" x14ac:dyDescent="0.25">
      <c r="A91" s="20"/>
      <c r="B91" s="19" t="s">
        <v>197</v>
      </c>
      <c r="C91" s="21" t="s">
        <v>254</v>
      </c>
      <c r="D91" s="8"/>
      <c r="E91" s="8">
        <v>1897800</v>
      </c>
      <c r="F91" s="8">
        <f t="shared" si="58"/>
        <v>1897800</v>
      </c>
      <c r="G91" s="8"/>
      <c r="H91" s="8">
        <f t="shared" si="57"/>
        <v>1897800</v>
      </c>
      <c r="I91" s="8"/>
      <c r="J91" s="8">
        <f t="shared" si="56"/>
        <v>1897800</v>
      </c>
      <c r="K91" s="8"/>
      <c r="L91" s="8">
        <f t="shared" si="54"/>
        <v>1897800</v>
      </c>
    </row>
    <row r="92" spans="1:12" ht="85.5" customHeight="1" x14ac:dyDescent="0.25">
      <c r="A92" s="20"/>
      <c r="B92" s="19" t="s">
        <v>77</v>
      </c>
      <c r="C92" s="21" t="s">
        <v>78</v>
      </c>
      <c r="D92" s="8">
        <v>86407900</v>
      </c>
      <c r="E92" s="8">
        <v>-7955400</v>
      </c>
      <c r="F92" s="8">
        <f t="shared" si="58"/>
        <v>78452500</v>
      </c>
      <c r="G92" s="8"/>
      <c r="H92" s="8">
        <f t="shared" si="57"/>
        <v>78452500</v>
      </c>
      <c r="I92" s="8"/>
      <c r="J92" s="8">
        <f t="shared" si="56"/>
        <v>78452500</v>
      </c>
      <c r="K92" s="8"/>
      <c r="L92" s="8">
        <f t="shared" si="54"/>
        <v>78452500</v>
      </c>
    </row>
    <row r="93" spans="1:12" ht="55.5" customHeight="1" x14ac:dyDescent="0.25">
      <c r="A93" s="20"/>
      <c r="B93" s="19" t="s">
        <v>79</v>
      </c>
      <c r="C93" s="21" t="s">
        <v>80</v>
      </c>
      <c r="D93" s="8">
        <v>148061800</v>
      </c>
      <c r="E93" s="8"/>
      <c r="F93" s="8">
        <f t="shared" si="58"/>
        <v>148061800</v>
      </c>
      <c r="G93" s="8"/>
      <c r="H93" s="8">
        <f t="shared" si="57"/>
        <v>148061800</v>
      </c>
      <c r="I93" s="8"/>
      <c r="J93" s="8">
        <f t="shared" si="56"/>
        <v>148061800</v>
      </c>
      <c r="K93" s="8"/>
      <c r="L93" s="8">
        <f t="shared" si="54"/>
        <v>148061800</v>
      </c>
    </row>
    <row r="94" spans="1:12" ht="88.5" customHeight="1" x14ac:dyDescent="0.25">
      <c r="A94" s="20"/>
      <c r="B94" s="19" t="s">
        <v>82</v>
      </c>
      <c r="C94" s="21" t="s">
        <v>81</v>
      </c>
      <c r="D94" s="8">
        <v>138414300</v>
      </c>
      <c r="E94" s="8">
        <v>-4454600</v>
      </c>
      <c r="F94" s="8">
        <f t="shared" si="58"/>
        <v>133959700</v>
      </c>
      <c r="G94" s="8"/>
      <c r="H94" s="8">
        <f t="shared" si="57"/>
        <v>133959700</v>
      </c>
      <c r="I94" s="8"/>
      <c r="J94" s="8">
        <f t="shared" si="56"/>
        <v>133959700</v>
      </c>
      <c r="K94" s="8"/>
      <c r="L94" s="8">
        <f t="shared" si="54"/>
        <v>133959700</v>
      </c>
    </row>
    <row r="95" spans="1:12" ht="57.75" customHeight="1" x14ac:dyDescent="0.25">
      <c r="A95" s="20"/>
      <c r="B95" s="19" t="s">
        <v>216</v>
      </c>
      <c r="C95" s="21" t="s">
        <v>215</v>
      </c>
      <c r="D95" s="8"/>
      <c r="E95" s="8">
        <v>517945500</v>
      </c>
      <c r="F95" s="8">
        <f t="shared" si="58"/>
        <v>517945500</v>
      </c>
      <c r="G95" s="8"/>
      <c r="H95" s="8">
        <f t="shared" si="57"/>
        <v>517945500</v>
      </c>
      <c r="I95" s="8"/>
      <c r="J95" s="8">
        <f t="shared" si="56"/>
        <v>517945500</v>
      </c>
      <c r="K95" s="8"/>
      <c r="L95" s="8">
        <f t="shared" si="54"/>
        <v>517945500</v>
      </c>
    </row>
    <row r="96" spans="1:12" ht="50.25" hidden="1" customHeight="1" x14ac:dyDescent="0.25">
      <c r="A96" s="20"/>
      <c r="B96" s="19" t="s">
        <v>218</v>
      </c>
      <c r="C96" s="21" t="s">
        <v>219</v>
      </c>
      <c r="D96" s="8">
        <v>217511000</v>
      </c>
      <c r="E96" s="8">
        <v>-217511000</v>
      </c>
      <c r="F96" s="8">
        <f t="shared" si="58"/>
        <v>0</v>
      </c>
      <c r="G96" s="8"/>
      <c r="H96" s="8">
        <f t="shared" si="57"/>
        <v>0</v>
      </c>
      <c r="I96" s="8"/>
      <c r="J96" s="8">
        <f t="shared" si="56"/>
        <v>0</v>
      </c>
      <c r="K96" s="8"/>
      <c r="L96" s="8">
        <f t="shared" si="54"/>
        <v>0</v>
      </c>
    </row>
    <row r="97" spans="1:12" ht="52.5" customHeight="1" x14ac:dyDescent="0.25">
      <c r="A97" s="20"/>
      <c r="B97" s="19" t="s">
        <v>83</v>
      </c>
      <c r="C97" s="21" t="s">
        <v>255</v>
      </c>
      <c r="D97" s="8">
        <f>6655200+586100</f>
        <v>7241300</v>
      </c>
      <c r="E97" s="8"/>
      <c r="F97" s="8">
        <f t="shared" si="58"/>
        <v>7241300</v>
      </c>
      <c r="G97" s="8"/>
      <c r="H97" s="8">
        <f t="shared" si="57"/>
        <v>7241300</v>
      </c>
      <c r="I97" s="8"/>
      <c r="J97" s="8">
        <f t="shared" si="56"/>
        <v>7241300</v>
      </c>
      <c r="K97" s="8"/>
      <c r="L97" s="8">
        <f t="shared" si="54"/>
        <v>7241300</v>
      </c>
    </row>
    <row r="98" spans="1:12" ht="68.25" customHeight="1" x14ac:dyDescent="0.25">
      <c r="A98" s="20"/>
      <c r="B98" s="19" t="s">
        <v>84</v>
      </c>
      <c r="C98" s="21" t="s">
        <v>85</v>
      </c>
      <c r="D98" s="8">
        <v>2737000</v>
      </c>
      <c r="E98" s="8">
        <v>41665000</v>
      </c>
      <c r="F98" s="8">
        <f t="shared" si="58"/>
        <v>44402000</v>
      </c>
      <c r="G98" s="8"/>
      <c r="H98" s="8">
        <f t="shared" si="57"/>
        <v>44402000</v>
      </c>
      <c r="I98" s="8"/>
      <c r="J98" s="8">
        <f t="shared" si="56"/>
        <v>44402000</v>
      </c>
      <c r="K98" s="8"/>
      <c r="L98" s="8">
        <f t="shared" si="54"/>
        <v>44402000</v>
      </c>
    </row>
    <row r="99" spans="1:12" ht="89.25" customHeight="1" x14ac:dyDescent="0.25">
      <c r="A99" s="20"/>
      <c r="B99" s="19" t="s">
        <v>111</v>
      </c>
      <c r="C99" s="21" t="s">
        <v>112</v>
      </c>
      <c r="D99" s="8">
        <v>279979600</v>
      </c>
      <c r="E99" s="8">
        <v>-279979600</v>
      </c>
      <c r="F99" s="8">
        <f t="shared" si="58"/>
        <v>0</v>
      </c>
      <c r="G99" s="8">
        <v>300000000</v>
      </c>
      <c r="H99" s="8">
        <f t="shared" si="57"/>
        <v>300000000</v>
      </c>
      <c r="I99" s="8"/>
      <c r="J99" s="8">
        <f t="shared" si="56"/>
        <v>300000000</v>
      </c>
      <c r="K99" s="8"/>
      <c r="L99" s="8">
        <f t="shared" si="54"/>
        <v>300000000</v>
      </c>
    </row>
    <row r="100" spans="1:12" ht="68.25" hidden="1" customHeight="1" x14ac:dyDescent="0.25">
      <c r="A100" s="20"/>
      <c r="B100" s="19" t="s">
        <v>86</v>
      </c>
      <c r="C100" s="21" t="s">
        <v>87</v>
      </c>
      <c r="D100" s="8">
        <f>14854200+64436200</f>
        <v>79290400</v>
      </c>
      <c r="E100" s="8">
        <v>-14854200</v>
      </c>
      <c r="F100" s="8">
        <f t="shared" si="58"/>
        <v>64436200</v>
      </c>
      <c r="G100" s="8"/>
      <c r="H100" s="8">
        <f t="shared" si="57"/>
        <v>64436200</v>
      </c>
      <c r="I100" s="8">
        <v>-64436200</v>
      </c>
      <c r="J100" s="8">
        <f t="shared" si="56"/>
        <v>0</v>
      </c>
      <c r="K100" s="8"/>
      <c r="L100" s="8">
        <f t="shared" si="54"/>
        <v>0</v>
      </c>
    </row>
    <row r="101" spans="1:12" ht="106.5" customHeight="1" x14ac:dyDescent="0.25">
      <c r="A101" s="20"/>
      <c r="B101" s="19" t="s">
        <v>212</v>
      </c>
      <c r="C101" s="21" t="s">
        <v>256</v>
      </c>
      <c r="D101" s="8"/>
      <c r="E101" s="8">
        <f>279979600+14854200</f>
        <v>294833800</v>
      </c>
      <c r="F101" s="8">
        <f t="shared" si="58"/>
        <v>294833800</v>
      </c>
      <c r="G101" s="8"/>
      <c r="H101" s="8">
        <f>F101+G101</f>
        <v>294833800</v>
      </c>
      <c r="I101" s="8"/>
      <c r="J101" s="8">
        <f t="shared" si="56"/>
        <v>294833800</v>
      </c>
      <c r="K101" s="8"/>
      <c r="L101" s="8">
        <f t="shared" si="54"/>
        <v>294833800</v>
      </c>
    </row>
    <row r="102" spans="1:12" ht="33.75" customHeight="1" x14ac:dyDescent="0.25">
      <c r="A102" s="20"/>
      <c r="B102" s="16" t="s">
        <v>103</v>
      </c>
      <c r="C102" s="16" t="s">
        <v>69</v>
      </c>
      <c r="D102" s="3">
        <f>SUM(D103:D124)</f>
        <v>2946532700</v>
      </c>
      <c r="E102" s="3">
        <f t="shared" ref="E102" si="59">SUM(E103:E124)</f>
        <v>41694400</v>
      </c>
      <c r="F102" s="3">
        <f>SUM(F103:F124)</f>
        <v>2988227100</v>
      </c>
      <c r="G102" s="3">
        <f t="shared" ref="G102" si="60">SUM(G103:G124)</f>
        <v>176894300</v>
      </c>
      <c r="H102" s="3">
        <f>SUM(H103:H124)</f>
        <v>3165121400</v>
      </c>
      <c r="I102" s="3">
        <f t="shared" ref="I102:L102" si="61">SUM(I103:I124)</f>
        <v>0</v>
      </c>
      <c r="J102" s="3">
        <f t="shared" si="61"/>
        <v>3165121400</v>
      </c>
      <c r="K102" s="3">
        <f t="shared" si="61"/>
        <v>3158485</v>
      </c>
      <c r="L102" s="3">
        <f t="shared" si="61"/>
        <v>3168279885</v>
      </c>
    </row>
    <row r="103" spans="1:12" ht="68.25" customHeight="1" x14ac:dyDescent="0.25">
      <c r="A103" s="20"/>
      <c r="B103" s="19" t="s">
        <v>97</v>
      </c>
      <c r="C103" s="21" t="s">
        <v>96</v>
      </c>
      <c r="D103" s="9">
        <v>13709000</v>
      </c>
      <c r="E103" s="9"/>
      <c r="F103" s="9">
        <f>D103+E103</f>
        <v>13709000</v>
      </c>
      <c r="G103" s="9"/>
      <c r="H103" s="9">
        <f>F103+G103</f>
        <v>13709000</v>
      </c>
      <c r="I103" s="9"/>
      <c r="J103" s="9">
        <f>H103+I103</f>
        <v>13709000</v>
      </c>
      <c r="K103" s="9"/>
      <c r="L103" s="9">
        <f>J103+K103</f>
        <v>13709000</v>
      </c>
    </row>
    <row r="104" spans="1:12" ht="90" customHeight="1" x14ac:dyDescent="0.25">
      <c r="A104" s="20"/>
      <c r="B104" s="19" t="s">
        <v>98</v>
      </c>
      <c r="C104" s="21" t="s">
        <v>99</v>
      </c>
      <c r="D104" s="9">
        <v>126700</v>
      </c>
      <c r="E104" s="9"/>
      <c r="F104" s="9">
        <f t="shared" ref="F104:F124" si="62">D104+E104</f>
        <v>126700</v>
      </c>
      <c r="G104" s="9"/>
      <c r="H104" s="9">
        <f t="shared" ref="H104:H124" si="63">F104+G104</f>
        <v>126700</v>
      </c>
      <c r="I104" s="9"/>
      <c r="J104" s="9">
        <f t="shared" ref="J104:J123" si="64">H104+I104</f>
        <v>126700</v>
      </c>
      <c r="K104" s="9"/>
      <c r="L104" s="9">
        <f t="shared" ref="L104:L124" si="65">J104+K104</f>
        <v>126700</v>
      </c>
    </row>
    <row r="105" spans="1:12" ht="54.75" customHeight="1" x14ac:dyDescent="0.25">
      <c r="A105" s="20"/>
      <c r="B105" s="19" t="s">
        <v>88</v>
      </c>
      <c r="C105" s="21" t="s">
        <v>89</v>
      </c>
      <c r="D105" s="9">
        <v>7748900</v>
      </c>
      <c r="E105" s="9">
        <v>-1458500</v>
      </c>
      <c r="F105" s="9">
        <f t="shared" si="62"/>
        <v>6290400</v>
      </c>
      <c r="G105" s="9"/>
      <c r="H105" s="9">
        <f t="shared" si="63"/>
        <v>6290400</v>
      </c>
      <c r="I105" s="9"/>
      <c r="J105" s="9">
        <f t="shared" si="64"/>
        <v>6290400</v>
      </c>
      <c r="K105" s="9"/>
      <c r="L105" s="9">
        <f t="shared" si="65"/>
        <v>6290400</v>
      </c>
    </row>
    <row r="106" spans="1:12" ht="52.5" customHeight="1" x14ac:dyDescent="0.25">
      <c r="A106" s="20"/>
      <c r="B106" s="19" t="s">
        <v>90</v>
      </c>
      <c r="C106" s="21" t="s">
        <v>91</v>
      </c>
      <c r="D106" s="9">
        <v>180075200</v>
      </c>
      <c r="E106" s="9">
        <v>-18143600</v>
      </c>
      <c r="F106" s="9">
        <f t="shared" si="62"/>
        <v>161931600</v>
      </c>
      <c r="G106" s="9"/>
      <c r="H106" s="9">
        <f t="shared" si="63"/>
        <v>161931600</v>
      </c>
      <c r="I106" s="9"/>
      <c r="J106" s="9">
        <f t="shared" si="64"/>
        <v>161931600</v>
      </c>
      <c r="K106" s="9"/>
      <c r="L106" s="9">
        <f t="shared" si="65"/>
        <v>161931600</v>
      </c>
    </row>
    <row r="107" spans="1:12" ht="165" customHeight="1" x14ac:dyDescent="0.25">
      <c r="A107" s="20"/>
      <c r="B107" s="19" t="s">
        <v>157</v>
      </c>
      <c r="C107" s="21" t="s">
        <v>290</v>
      </c>
      <c r="D107" s="9">
        <v>17790600</v>
      </c>
      <c r="E107" s="9">
        <v>24400</v>
      </c>
      <c r="F107" s="9">
        <f t="shared" si="62"/>
        <v>17815000</v>
      </c>
      <c r="G107" s="9"/>
      <c r="H107" s="9">
        <f t="shared" si="63"/>
        <v>17815000</v>
      </c>
      <c r="I107" s="9"/>
      <c r="J107" s="9">
        <f t="shared" si="64"/>
        <v>17815000</v>
      </c>
      <c r="K107" s="9"/>
      <c r="L107" s="9">
        <f t="shared" si="65"/>
        <v>17815000</v>
      </c>
    </row>
    <row r="108" spans="1:12" ht="100.5" customHeight="1" x14ac:dyDescent="0.25">
      <c r="A108" s="20"/>
      <c r="B108" s="19" t="s">
        <v>158</v>
      </c>
      <c r="C108" s="21" t="s">
        <v>291</v>
      </c>
      <c r="D108" s="9">
        <v>15634400</v>
      </c>
      <c r="E108" s="9">
        <v>-187200</v>
      </c>
      <c r="F108" s="9">
        <f t="shared" si="62"/>
        <v>15447200</v>
      </c>
      <c r="G108" s="9"/>
      <c r="H108" s="9">
        <f t="shared" si="63"/>
        <v>15447200</v>
      </c>
      <c r="I108" s="9"/>
      <c r="J108" s="9">
        <f t="shared" si="64"/>
        <v>15447200</v>
      </c>
      <c r="K108" s="9"/>
      <c r="L108" s="9">
        <f t="shared" si="65"/>
        <v>15447200</v>
      </c>
    </row>
    <row r="109" spans="1:12" ht="100.5" customHeight="1" x14ac:dyDescent="0.25">
      <c r="A109" s="20"/>
      <c r="B109" s="19" t="s">
        <v>134</v>
      </c>
      <c r="C109" s="21" t="s">
        <v>135</v>
      </c>
      <c r="D109" s="9">
        <v>28424000</v>
      </c>
      <c r="E109" s="9"/>
      <c r="F109" s="9">
        <f t="shared" si="62"/>
        <v>28424000</v>
      </c>
      <c r="G109" s="9"/>
      <c r="H109" s="9">
        <f t="shared" si="63"/>
        <v>28424000</v>
      </c>
      <c r="I109" s="9"/>
      <c r="J109" s="9">
        <f t="shared" si="64"/>
        <v>28424000</v>
      </c>
      <c r="K109" s="9"/>
      <c r="L109" s="9">
        <f t="shared" si="65"/>
        <v>28424000</v>
      </c>
    </row>
    <row r="110" spans="1:12" ht="114.75" customHeight="1" x14ac:dyDescent="0.25">
      <c r="A110" s="20"/>
      <c r="B110" s="19" t="s">
        <v>159</v>
      </c>
      <c r="C110" s="21" t="s">
        <v>289</v>
      </c>
      <c r="D110" s="9">
        <v>17220100</v>
      </c>
      <c r="E110" s="9">
        <v>-160100</v>
      </c>
      <c r="F110" s="9">
        <f t="shared" si="62"/>
        <v>17060000</v>
      </c>
      <c r="G110" s="9"/>
      <c r="H110" s="9">
        <f t="shared" si="63"/>
        <v>17060000</v>
      </c>
      <c r="I110" s="9"/>
      <c r="J110" s="9">
        <f t="shared" si="64"/>
        <v>17060000</v>
      </c>
      <c r="K110" s="9"/>
      <c r="L110" s="9">
        <f t="shared" si="65"/>
        <v>17060000</v>
      </c>
    </row>
    <row r="111" spans="1:12" ht="100.5" customHeight="1" x14ac:dyDescent="0.25">
      <c r="A111" s="20"/>
      <c r="B111" s="19" t="s">
        <v>136</v>
      </c>
      <c r="C111" s="21" t="s">
        <v>137</v>
      </c>
      <c r="D111" s="9">
        <v>114605400</v>
      </c>
      <c r="E111" s="9">
        <v>6288800</v>
      </c>
      <c r="F111" s="9">
        <f t="shared" si="62"/>
        <v>120894200</v>
      </c>
      <c r="G111" s="9"/>
      <c r="H111" s="9">
        <f t="shared" si="63"/>
        <v>120894200</v>
      </c>
      <c r="I111" s="9"/>
      <c r="J111" s="9">
        <f t="shared" si="64"/>
        <v>120894200</v>
      </c>
      <c r="K111" s="9">
        <v>3158485</v>
      </c>
      <c r="L111" s="9">
        <f t="shared" si="65"/>
        <v>124052685</v>
      </c>
    </row>
    <row r="112" spans="1:12" ht="84" customHeight="1" x14ac:dyDescent="0.25">
      <c r="A112" s="20"/>
      <c r="B112" s="19" t="s">
        <v>138</v>
      </c>
      <c r="C112" s="21" t="s">
        <v>139</v>
      </c>
      <c r="D112" s="9">
        <v>32700</v>
      </c>
      <c r="E112" s="9">
        <v>-200</v>
      </c>
      <c r="F112" s="9">
        <f t="shared" si="62"/>
        <v>32500</v>
      </c>
      <c r="G112" s="9"/>
      <c r="H112" s="9">
        <f t="shared" si="63"/>
        <v>32500</v>
      </c>
      <c r="I112" s="9"/>
      <c r="J112" s="9">
        <f t="shared" si="64"/>
        <v>32500</v>
      </c>
      <c r="K112" s="9"/>
      <c r="L112" s="9">
        <f t="shared" si="65"/>
        <v>32500</v>
      </c>
    </row>
    <row r="113" spans="1:12" ht="55.5" customHeight="1" x14ac:dyDescent="0.25">
      <c r="A113" s="20"/>
      <c r="B113" s="19" t="s">
        <v>172</v>
      </c>
      <c r="C113" s="21" t="s">
        <v>173</v>
      </c>
      <c r="D113" s="9">
        <v>1060955400</v>
      </c>
      <c r="E113" s="9"/>
      <c r="F113" s="9">
        <f t="shared" si="62"/>
        <v>1060955400</v>
      </c>
      <c r="G113" s="9"/>
      <c r="H113" s="9">
        <f t="shared" si="63"/>
        <v>1060955400</v>
      </c>
      <c r="I113" s="9"/>
      <c r="J113" s="9">
        <f t="shared" si="64"/>
        <v>1060955400</v>
      </c>
      <c r="K113" s="9"/>
      <c r="L113" s="9">
        <f t="shared" si="65"/>
        <v>1060955400</v>
      </c>
    </row>
    <row r="114" spans="1:12" ht="70.5" customHeight="1" x14ac:dyDescent="0.25">
      <c r="A114" s="20"/>
      <c r="B114" s="19" t="s">
        <v>140</v>
      </c>
      <c r="C114" s="21" t="s">
        <v>141</v>
      </c>
      <c r="D114" s="9">
        <v>9608400</v>
      </c>
      <c r="E114" s="9"/>
      <c r="F114" s="9">
        <f t="shared" si="62"/>
        <v>9608400</v>
      </c>
      <c r="G114" s="9"/>
      <c r="H114" s="9">
        <f t="shared" si="63"/>
        <v>9608400</v>
      </c>
      <c r="I114" s="9"/>
      <c r="J114" s="9">
        <f t="shared" si="64"/>
        <v>9608400</v>
      </c>
      <c r="K114" s="9"/>
      <c r="L114" s="9">
        <f t="shared" si="65"/>
        <v>9608400</v>
      </c>
    </row>
    <row r="115" spans="1:12" ht="119.25" customHeight="1" x14ac:dyDescent="0.25">
      <c r="A115" s="20"/>
      <c r="B115" s="19" t="s">
        <v>142</v>
      </c>
      <c r="C115" s="21" t="s">
        <v>143</v>
      </c>
      <c r="D115" s="9">
        <v>6959300</v>
      </c>
      <c r="E115" s="9"/>
      <c r="F115" s="9">
        <f t="shared" si="62"/>
        <v>6959300</v>
      </c>
      <c r="G115" s="9"/>
      <c r="H115" s="9">
        <f t="shared" si="63"/>
        <v>6959300</v>
      </c>
      <c r="I115" s="9"/>
      <c r="J115" s="9">
        <f t="shared" si="64"/>
        <v>6959300</v>
      </c>
      <c r="K115" s="9"/>
      <c r="L115" s="9">
        <f t="shared" si="65"/>
        <v>6959300</v>
      </c>
    </row>
    <row r="116" spans="1:12" ht="102" customHeight="1" x14ac:dyDescent="0.25">
      <c r="A116" s="20"/>
      <c r="B116" s="19" t="s">
        <v>144</v>
      </c>
      <c r="C116" s="21" t="s">
        <v>182</v>
      </c>
      <c r="D116" s="9">
        <v>193000</v>
      </c>
      <c r="E116" s="9"/>
      <c r="F116" s="9">
        <f t="shared" si="62"/>
        <v>193000</v>
      </c>
      <c r="G116" s="9"/>
      <c r="H116" s="9">
        <f t="shared" si="63"/>
        <v>193000</v>
      </c>
      <c r="I116" s="9"/>
      <c r="J116" s="9">
        <f t="shared" si="64"/>
        <v>193000</v>
      </c>
      <c r="K116" s="9"/>
      <c r="L116" s="9">
        <f t="shared" si="65"/>
        <v>193000</v>
      </c>
    </row>
    <row r="117" spans="1:12" ht="68.25" customHeight="1" x14ac:dyDescent="0.25">
      <c r="A117" s="20"/>
      <c r="B117" s="19" t="s">
        <v>145</v>
      </c>
      <c r="C117" s="21" t="s">
        <v>146</v>
      </c>
      <c r="D117" s="9">
        <v>560103700</v>
      </c>
      <c r="E117" s="9"/>
      <c r="F117" s="9">
        <f t="shared" si="62"/>
        <v>560103700</v>
      </c>
      <c r="G117" s="9"/>
      <c r="H117" s="9">
        <f t="shared" si="63"/>
        <v>560103700</v>
      </c>
      <c r="I117" s="9"/>
      <c r="J117" s="9">
        <f t="shared" si="64"/>
        <v>560103700</v>
      </c>
      <c r="K117" s="9"/>
      <c r="L117" s="9">
        <f t="shared" si="65"/>
        <v>560103700</v>
      </c>
    </row>
    <row r="118" spans="1:12" ht="148.5" customHeight="1" x14ac:dyDescent="0.25">
      <c r="A118" s="20"/>
      <c r="B118" s="19" t="s">
        <v>147</v>
      </c>
      <c r="C118" s="21" t="s">
        <v>148</v>
      </c>
      <c r="D118" s="9">
        <v>391039000</v>
      </c>
      <c r="E118" s="9"/>
      <c r="F118" s="9">
        <f t="shared" si="62"/>
        <v>391039000</v>
      </c>
      <c r="G118" s="9"/>
      <c r="H118" s="9">
        <f t="shared" si="63"/>
        <v>391039000</v>
      </c>
      <c r="I118" s="9"/>
      <c r="J118" s="9">
        <f t="shared" si="64"/>
        <v>391039000</v>
      </c>
      <c r="K118" s="9"/>
      <c r="L118" s="9">
        <f t="shared" si="65"/>
        <v>391039000</v>
      </c>
    </row>
    <row r="119" spans="1:12" ht="50.25" customHeight="1" x14ac:dyDescent="0.25">
      <c r="A119" s="20"/>
      <c r="B119" s="19" t="s">
        <v>220</v>
      </c>
      <c r="C119" s="21" t="s">
        <v>221</v>
      </c>
      <c r="D119" s="9"/>
      <c r="E119" s="9">
        <v>18143600</v>
      </c>
      <c r="F119" s="9">
        <f t="shared" si="62"/>
        <v>18143600</v>
      </c>
      <c r="G119" s="9"/>
      <c r="H119" s="9">
        <f t="shared" si="63"/>
        <v>18143600</v>
      </c>
      <c r="I119" s="9"/>
      <c r="J119" s="9">
        <f t="shared" si="64"/>
        <v>18143600</v>
      </c>
      <c r="K119" s="9"/>
      <c r="L119" s="9">
        <f t="shared" si="65"/>
        <v>18143600</v>
      </c>
    </row>
    <row r="120" spans="1:12" ht="118.5" customHeight="1" x14ac:dyDescent="0.25">
      <c r="A120" s="20"/>
      <c r="B120" s="19" t="s">
        <v>222</v>
      </c>
      <c r="C120" s="21" t="s">
        <v>223</v>
      </c>
      <c r="D120" s="9">
        <v>0</v>
      </c>
      <c r="E120" s="9">
        <v>3935200</v>
      </c>
      <c r="F120" s="9">
        <f t="shared" si="62"/>
        <v>3935200</v>
      </c>
      <c r="G120" s="9"/>
      <c r="H120" s="9">
        <f t="shared" si="63"/>
        <v>3935200</v>
      </c>
      <c r="I120" s="9"/>
      <c r="J120" s="9">
        <f t="shared" si="64"/>
        <v>3935200</v>
      </c>
      <c r="K120" s="9"/>
      <c r="L120" s="9">
        <f t="shared" si="65"/>
        <v>3935200</v>
      </c>
    </row>
    <row r="121" spans="1:12" ht="118.5" customHeight="1" x14ac:dyDescent="0.25">
      <c r="A121" s="20"/>
      <c r="B121" s="19" t="s">
        <v>224</v>
      </c>
      <c r="C121" s="21" t="s">
        <v>225</v>
      </c>
      <c r="D121" s="9">
        <v>0</v>
      </c>
      <c r="E121" s="9">
        <v>33252000</v>
      </c>
      <c r="F121" s="9">
        <f t="shared" si="62"/>
        <v>33252000</v>
      </c>
      <c r="G121" s="9"/>
      <c r="H121" s="9">
        <f t="shared" si="63"/>
        <v>33252000</v>
      </c>
      <c r="I121" s="9"/>
      <c r="J121" s="9">
        <f t="shared" si="64"/>
        <v>33252000</v>
      </c>
      <c r="K121" s="9"/>
      <c r="L121" s="9">
        <f t="shared" si="65"/>
        <v>33252000</v>
      </c>
    </row>
    <row r="122" spans="1:12" ht="165.75" customHeight="1" x14ac:dyDescent="0.25">
      <c r="A122" s="20"/>
      <c r="B122" s="19" t="s">
        <v>249</v>
      </c>
      <c r="C122" s="21" t="s">
        <v>250</v>
      </c>
      <c r="D122" s="9"/>
      <c r="E122" s="9"/>
      <c r="F122" s="9"/>
      <c r="G122" s="9">
        <v>176894300</v>
      </c>
      <c r="H122" s="9">
        <f t="shared" si="63"/>
        <v>176894300</v>
      </c>
      <c r="I122" s="9"/>
      <c r="J122" s="9">
        <f t="shared" si="64"/>
        <v>176894300</v>
      </c>
      <c r="K122" s="9"/>
      <c r="L122" s="9">
        <f t="shared" si="65"/>
        <v>176894300</v>
      </c>
    </row>
    <row r="123" spans="1:12" ht="65.25" customHeight="1" x14ac:dyDescent="0.25">
      <c r="A123" s="20"/>
      <c r="B123" s="19" t="s">
        <v>149</v>
      </c>
      <c r="C123" s="21" t="s">
        <v>257</v>
      </c>
      <c r="D123" s="9">
        <v>400900300</v>
      </c>
      <c r="E123" s="9"/>
      <c r="F123" s="9">
        <f t="shared" si="62"/>
        <v>400900300</v>
      </c>
      <c r="G123" s="9"/>
      <c r="H123" s="9">
        <f t="shared" si="63"/>
        <v>400900300</v>
      </c>
      <c r="I123" s="9"/>
      <c r="J123" s="9">
        <f t="shared" si="64"/>
        <v>400900300</v>
      </c>
      <c r="K123" s="9"/>
      <c r="L123" s="9">
        <f t="shared" si="65"/>
        <v>400900300</v>
      </c>
    </row>
    <row r="124" spans="1:12" ht="54.75" customHeight="1" x14ac:dyDescent="0.25">
      <c r="A124" s="20"/>
      <c r="B124" s="19" t="s">
        <v>100</v>
      </c>
      <c r="C124" s="21" t="s">
        <v>235</v>
      </c>
      <c r="D124" s="9">
        <v>121406600</v>
      </c>
      <c r="E124" s="9"/>
      <c r="F124" s="9">
        <f t="shared" si="62"/>
        <v>121406600</v>
      </c>
      <c r="G124" s="9"/>
      <c r="H124" s="9">
        <f t="shared" si="63"/>
        <v>121406600</v>
      </c>
      <c r="I124" s="9"/>
      <c r="J124" s="9">
        <f>H124+I124</f>
        <v>121406600</v>
      </c>
      <c r="K124" s="9"/>
      <c r="L124" s="9">
        <f t="shared" si="65"/>
        <v>121406600</v>
      </c>
    </row>
    <row r="125" spans="1:12" ht="19.5" customHeight="1" x14ac:dyDescent="0.25">
      <c r="A125" s="20"/>
      <c r="B125" s="22" t="s">
        <v>104</v>
      </c>
      <c r="C125" s="22" t="s">
        <v>61</v>
      </c>
      <c r="D125" s="7">
        <f>SUM(D127:D141)</f>
        <v>110697808</v>
      </c>
      <c r="E125" s="7">
        <f>SUM(E127:E141)</f>
        <v>2489692400</v>
      </c>
      <c r="F125" s="7">
        <f>SUM(F126:F141)</f>
        <v>2600390208</v>
      </c>
      <c r="G125" s="7">
        <f>SUM(G126:G141)</f>
        <v>11200</v>
      </c>
      <c r="H125" s="7">
        <f>SUM(H126:H141)</f>
        <v>2600401408</v>
      </c>
      <c r="I125" s="7">
        <f t="shared" ref="I125" si="66">SUM(I126:I141)</f>
        <v>0</v>
      </c>
      <c r="J125" s="7">
        <f>SUM(J126:J143)</f>
        <v>2600401408</v>
      </c>
      <c r="K125" s="7">
        <f t="shared" ref="K125:L125" si="67">SUM(K126:K143)</f>
        <v>590727900</v>
      </c>
      <c r="L125" s="7">
        <f t="shared" si="67"/>
        <v>3191129308</v>
      </c>
    </row>
    <row r="126" spans="1:12" ht="83.25" customHeight="1" x14ac:dyDescent="0.25">
      <c r="A126" s="20"/>
      <c r="B126" s="19" t="s">
        <v>247</v>
      </c>
      <c r="C126" s="19" t="s">
        <v>248</v>
      </c>
      <c r="D126" s="21"/>
      <c r="E126" s="9"/>
      <c r="F126" s="9"/>
      <c r="G126" s="9">
        <v>11200</v>
      </c>
      <c r="H126" s="9">
        <f>F126+G126</f>
        <v>11200</v>
      </c>
      <c r="I126" s="9"/>
      <c r="J126" s="9">
        <f>H126+I126</f>
        <v>11200</v>
      </c>
      <c r="K126" s="9">
        <v>7000</v>
      </c>
      <c r="L126" s="9">
        <f>J126+K126</f>
        <v>18200</v>
      </c>
    </row>
    <row r="127" spans="1:12" ht="83.25" customHeight="1" x14ac:dyDescent="0.25">
      <c r="A127" s="20"/>
      <c r="B127" s="19" t="s">
        <v>105</v>
      </c>
      <c r="C127" s="21" t="s">
        <v>106</v>
      </c>
      <c r="D127" s="9">
        <v>33005595</v>
      </c>
      <c r="E127" s="9"/>
      <c r="F127" s="9">
        <f>D127+E127</f>
        <v>33005595</v>
      </c>
      <c r="G127" s="9"/>
      <c r="H127" s="9">
        <f>F127+G127</f>
        <v>33005595</v>
      </c>
      <c r="I127" s="9"/>
      <c r="J127" s="9">
        <f t="shared" ref="J127:J141" si="68">H127+I127</f>
        <v>33005595</v>
      </c>
      <c r="K127" s="9"/>
      <c r="L127" s="9">
        <f t="shared" ref="L127:L143" si="69">J127+K127</f>
        <v>33005595</v>
      </c>
    </row>
    <row r="128" spans="1:12" ht="83.25" customHeight="1" x14ac:dyDescent="0.25">
      <c r="A128" s="20"/>
      <c r="B128" s="19" t="s">
        <v>107</v>
      </c>
      <c r="C128" s="21" t="s">
        <v>108</v>
      </c>
      <c r="D128" s="9">
        <v>8720913</v>
      </c>
      <c r="E128" s="9"/>
      <c r="F128" s="9">
        <f t="shared" ref="F128:F141" si="70">D128+E128</f>
        <v>8720913</v>
      </c>
      <c r="G128" s="9"/>
      <c r="H128" s="9">
        <f t="shared" ref="H128:H141" si="71">F128+G128</f>
        <v>8720913</v>
      </c>
      <c r="I128" s="9"/>
      <c r="J128" s="9">
        <f t="shared" si="68"/>
        <v>8720913</v>
      </c>
      <c r="K128" s="9"/>
      <c r="L128" s="9">
        <f t="shared" si="69"/>
        <v>8720913</v>
      </c>
    </row>
    <row r="129" spans="1:12" ht="131.25" customHeight="1" x14ac:dyDescent="0.25">
      <c r="A129" s="20"/>
      <c r="B129" s="19" t="s">
        <v>237</v>
      </c>
      <c r="C129" s="21" t="s">
        <v>238</v>
      </c>
      <c r="D129" s="9"/>
      <c r="E129" s="9">
        <v>265656200</v>
      </c>
      <c r="F129" s="9">
        <f t="shared" si="70"/>
        <v>265656200</v>
      </c>
      <c r="G129" s="9"/>
      <c r="H129" s="9">
        <f t="shared" si="71"/>
        <v>265656200</v>
      </c>
      <c r="I129" s="9"/>
      <c r="J129" s="9">
        <f t="shared" si="68"/>
        <v>265656200</v>
      </c>
      <c r="K129" s="9">
        <v>24698600</v>
      </c>
      <c r="L129" s="9">
        <f t="shared" si="69"/>
        <v>290354800</v>
      </c>
    </row>
    <row r="130" spans="1:12" ht="67.5" customHeight="1" x14ac:dyDescent="0.25">
      <c r="A130" s="20"/>
      <c r="B130" s="19" t="s">
        <v>150</v>
      </c>
      <c r="C130" s="21" t="s">
        <v>151</v>
      </c>
      <c r="D130" s="9">
        <v>68971300</v>
      </c>
      <c r="E130" s="9">
        <v>880500</v>
      </c>
      <c r="F130" s="9">
        <f t="shared" si="70"/>
        <v>69851800</v>
      </c>
      <c r="G130" s="9"/>
      <c r="H130" s="9">
        <f t="shared" si="71"/>
        <v>69851800</v>
      </c>
      <c r="I130" s="9"/>
      <c r="J130" s="9">
        <f t="shared" si="68"/>
        <v>69851800</v>
      </c>
      <c r="K130" s="9">
        <v>1806300</v>
      </c>
      <c r="L130" s="9">
        <f t="shared" si="69"/>
        <v>71658100</v>
      </c>
    </row>
    <row r="131" spans="1:12" ht="167.25" customHeight="1" x14ac:dyDescent="0.25">
      <c r="A131" s="20"/>
      <c r="B131" s="19" t="s">
        <v>198</v>
      </c>
      <c r="C131" s="21" t="s">
        <v>258</v>
      </c>
      <c r="D131" s="9">
        <v>0</v>
      </c>
      <c r="E131" s="9">
        <v>252970100</v>
      </c>
      <c r="F131" s="9">
        <f t="shared" si="70"/>
        <v>252970100</v>
      </c>
      <c r="G131" s="9"/>
      <c r="H131" s="9">
        <f t="shared" si="71"/>
        <v>252970100</v>
      </c>
      <c r="I131" s="9"/>
      <c r="J131" s="9">
        <f t="shared" si="68"/>
        <v>252970100</v>
      </c>
      <c r="K131" s="9"/>
      <c r="L131" s="9">
        <f t="shared" si="69"/>
        <v>252970100</v>
      </c>
    </row>
    <row r="132" spans="1:12" ht="120" customHeight="1" x14ac:dyDescent="0.25">
      <c r="A132" s="20"/>
      <c r="B132" s="19" t="s">
        <v>199</v>
      </c>
      <c r="C132" s="21" t="s">
        <v>200</v>
      </c>
      <c r="D132" s="9">
        <v>0</v>
      </c>
      <c r="E132" s="9">
        <v>43808400</v>
      </c>
      <c r="F132" s="9">
        <f t="shared" si="70"/>
        <v>43808400</v>
      </c>
      <c r="G132" s="9"/>
      <c r="H132" s="9">
        <f t="shared" si="71"/>
        <v>43808400</v>
      </c>
      <c r="I132" s="9"/>
      <c r="J132" s="9">
        <f t="shared" si="68"/>
        <v>43808400</v>
      </c>
      <c r="K132" s="9"/>
      <c r="L132" s="9">
        <f t="shared" si="69"/>
        <v>43808400</v>
      </c>
    </row>
    <row r="133" spans="1:12" ht="85.5" customHeight="1" x14ac:dyDescent="0.25">
      <c r="A133" s="20"/>
      <c r="B133" s="19" t="s">
        <v>201</v>
      </c>
      <c r="C133" s="21" t="s">
        <v>202</v>
      </c>
      <c r="D133" s="9">
        <v>0</v>
      </c>
      <c r="E133" s="9">
        <v>92415400</v>
      </c>
      <c r="F133" s="9">
        <f t="shared" si="70"/>
        <v>92415400</v>
      </c>
      <c r="G133" s="9"/>
      <c r="H133" s="9">
        <f t="shared" si="71"/>
        <v>92415400</v>
      </c>
      <c r="I133" s="9"/>
      <c r="J133" s="9">
        <f t="shared" si="68"/>
        <v>92415400</v>
      </c>
      <c r="K133" s="9"/>
      <c r="L133" s="9">
        <f t="shared" si="69"/>
        <v>92415400</v>
      </c>
    </row>
    <row r="134" spans="1:12" ht="116.25" customHeight="1" x14ac:dyDescent="0.25">
      <c r="A134" s="20"/>
      <c r="B134" s="19" t="s">
        <v>203</v>
      </c>
      <c r="C134" s="21" t="s">
        <v>204</v>
      </c>
      <c r="D134" s="9">
        <v>0</v>
      </c>
      <c r="E134" s="9">
        <v>15121600</v>
      </c>
      <c r="F134" s="9">
        <f t="shared" si="70"/>
        <v>15121600</v>
      </c>
      <c r="G134" s="9"/>
      <c r="H134" s="9">
        <f t="shared" si="71"/>
        <v>15121600</v>
      </c>
      <c r="I134" s="9"/>
      <c r="J134" s="9">
        <f t="shared" si="68"/>
        <v>15121600</v>
      </c>
      <c r="K134" s="9"/>
      <c r="L134" s="9">
        <f t="shared" si="69"/>
        <v>15121600</v>
      </c>
    </row>
    <row r="135" spans="1:12" ht="255" customHeight="1" x14ac:dyDescent="0.25">
      <c r="A135" s="20"/>
      <c r="B135" s="19" t="s">
        <v>205</v>
      </c>
      <c r="C135" s="21" t="s">
        <v>236</v>
      </c>
      <c r="D135" s="9">
        <v>0</v>
      </c>
      <c r="E135" s="9">
        <v>4423200</v>
      </c>
      <c r="F135" s="9">
        <f t="shared" si="70"/>
        <v>4423200</v>
      </c>
      <c r="G135" s="9"/>
      <c r="H135" s="9">
        <f t="shared" si="71"/>
        <v>4423200</v>
      </c>
      <c r="I135" s="9"/>
      <c r="J135" s="9">
        <f t="shared" si="68"/>
        <v>4423200</v>
      </c>
      <c r="K135" s="9"/>
      <c r="L135" s="9">
        <f t="shared" si="69"/>
        <v>4423200</v>
      </c>
    </row>
    <row r="136" spans="1:12" ht="56.25" customHeight="1" x14ac:dyDescent="0.25">
      <c r="A136" s="20"/>
      <c r="B136" s="19" t="s">
        <v>206</v>
      </c>
      <c r="C136" s="21" t="s">
        <v>207</v>
      </c>
      <c r="D136" s="9">
        <v>0</v>
      </c>
      <c r="E136" s="9">
        <v>24070400</v>
      </c>
      <c r="F136" s="9">
        <f t="shared" si="70"/>
        <v>24070400</v>
      </c>
      <c r="G136" s="9"/>
      <c r="H136" s="9">
        <f t="shared" si="71"/>
        <v>24070400</v>
      </c>
      <c r="I136" s="9"/>
      <c r="J136" s="9">
        <f t="shared" si="68"/>
        <v>24070400</v>
      </c>
      <c r="K136" s="9"/>
      <c r="L136" s="9">
        <f t="shared" si="69"/>
        <v>24070400</v>
      </c>
    </row>
    <row r="137" spans="1:12" ht="89.25" customHeight="1" x14ac:dyDescent="0.25">
      <c r="A137" s="20"/>
      <c r="B137" s="19" t="s">
        <v>208</v>
      </c>
      <c r="C137" s="21" t="s">
        <v>209</v>
      </c>
      <c r="D137" s="9">
        <v>0</v>
      </c>
      <c r="E137" s="9">
        <v>27700700</v>
      </c>
      <c r="F137" s="9">
        <f t="shared" si="70"/>
        <v>27700700</v>
      </c>
      <c r="G137" s="9"/>
      <c r="H137" s="9">
        <f t="shared" si="71"/>
        <v>27700700</v>
      </c>
      <c r="I137" s="9"/>
      <c r="J137" s="9">
        <f t="shared" si="68"/>
        <v>27700700</v>
      </c>
      <c r="K137" s="9"/>
      <c r="L137" s="9">
        <f t="shared" si="69"/>
        <v>27700700</v>
      </c>
    </row>
    <row r="138" spans="1:12" ht="102.75" customHeight="1" x14ac:dyDescent="0.25">
      <c r="A138" s="20"/>
      <c r="B138" s="19" t="s">
        <v>213</v>
      </c>
      <c r="C138" s="21" t="s">
        <v>214</v>
      </c>
      <c r="D138" s="9"/>
      <c r="E138" s="9">
        <v>1704236500</v>
      </c>
      <c r="F138" s="9">
        <f t="shared" si="70"/>
        <v>1704236500</v>
      </c>
      <c r="G138" s="9"/>
      <c r="H138" s="9">
        <f t="shared" si="71"/>
        <v>1704236500</v>
      </c>
      <c r="I138" s="9"/>
      <c r="J138" s="9">
        <f t="shared" si="68"/>
        <v>1704236500</v>
      </c>
      <c r="K138" s="9"/>
      <c r="L138" s="9">
        <f t="shared" si="69"/>
        <v>1704236500</v>
      </c>
    </row>
    <row r="139" spans="1:12" ht="117.75" customHeight="1" x14ac:dyDescent="0.25">
      <c r="A139" s="20"/>
      <c r="B139" s="19" t="s">
        <v>233</v>
      </c>
      <c r="C139" s="21" t="s">
        <v>232</v>
      </c>
      <c r="D139" s="9"/>
      <c r="E139" s="9">
        <v>54720000</v>
      </c>
      <c r="F139" s="9">
        <f t="shared" si="70"/>
        <v>54720000</v>
      </c>
      <c r="G139" s="9"/>
      <c r="H139" s="9">
        <f t="shared" si="71"/>
        <v>54720000</v>
      </c>
      <c r="I139" s="9"/>
      <c r="J139" s="9">
        <f t="shared" si="68"/>
        <v>54720000</v>
      </c>
      <c r="K139" s="9"/>
      <c r="L139" s="9">
        <f t="shared" si="69"/>
        <v>54720000</v>
      </c>
    </row>
    <row r="140" spans="1:12" ht="83.25" customHeight="1" x14ac:dyDescent="0.25">
      <c r="A140" s="20"/>
      <c r="B140" s="19" t="s">
        <v>263</v>
      </c>
      <c r="C140" s="21" t="s">
        <v>264</v>
      </c>
      <c r="D140" s="9"/>
      <c r="E140" s="9"/>
      <c r="F140" s="9"/>
      <c r="G140" s="9"/>
      <c r="H140" s="9"/>
      <c r="I140" s="9"/>
      <c r="J140" s="9">
        <f t="shared" si="68"/>
        <v>0</v>
      </c>
      <c r="K140" s="9">
        <v>415000000</v>
      </c>
      <c r="L140" s="9">
        <f t="shared" si="69"/>
        <v>415000000</v>
      </c>
    </row>
    <row r="141" spans="1:12" ht="117" customHeight="1" x14ac:dyDescent="0.25">
      <c r="A141" s="20"/>
      <c r="B141" s="19" t="s">
        <v>210</v>
      </c>
      <c r="C141" s="21" t="s">
        <v>211</v>
      </c>
      <c r="D141" s="9">
        <v>0</v>
      </c>
      <c r="E141" s="9">
        <v>3689400</v>
      </c>
      <c r="F141" s="9">
        <f t="shared" si="70"/>
        <v>3689400</v>
      </c>
      <c r="G141" s="9"/>
      <c r="H141" s="9">
        <f t="shared" si="71"/>
        <v>3689400</v>
      </c>
      <c r="I141" s="9"/>
      <c r="J141" s="9">
        <f t="shared" si="68"/>
        <v>3689400</v>
      </c>
      <c r="K141" s="9"/>
      <c r="L141" s="9">
        <f t="shared" si="69"/>
        <v>3689400</v>
      </c>
    </row>
    <row r="142" spans="1:12" ht="101.25" customHeight="1" x14ac:dyDescent="0.25">
      <c r="A142" s="20"/>
      <c r="B142" s="19" t="s">
        <v>278</v>
      </c>
      <c r="C142" s="21" t="s">
        <v>279</v>
      </c>
      <c r="D142" s="9"/>
      <c r="E142" s="9"/>
      <c r="F142" s="9"/>
      <c r="G142" s="9"/>
      <c r="H142" s="9"/>
      <c r="I142" s="9"/>
      <c r="J142" s="9"/>
      <c r="K142" s="9">
        <v>39216000</v>
      </c>
      <c r="L142" s="9">
        <f t="shared" si="69"/>
        <v>39216000</v>
      </c>
    </row>
    <row r="143" spans="1:12" ht="54.75" customHeight="1" x14ac:dyDescent="0.25">
      <c r="A143" s="20"/>
      <c r="B143" s="19" t="s">
        <v>265</v>
      </c>
      <c r="C143" s="21" t="s">
        <v>266</v>
      </c>
      <c r="D143" s="9"/>
      <c r="E143" s="9"/>
      <c r="F143" s="9"/>
      <c r="G143" s="9"/>
      <c r="H143" s="9"/>
      <c r="I143" s="9"/>
      <c r="J143" s="9"/>
      <c r="K143" s="9">
        <v>110000000</v>
      </c>
      <c r="L143" s="9">
        <f t="shared" si="69"/>
        <v>110000000</v>
      </c>
    </row>
    <row r="144" spans="1:12" ht="53.25" customHeight="1" x14ac:dyDescent="0.25">
      <c r="A144" s="20"/>
      <c r="B144" s="16" t="s">
        <v>267</v>
      </c>
      <c r="C144" s="16" t="s">
        <v>268</v>
      </c>
      <c r="D144" s="3"/>
      <c r="E144" s="3"/>
      <c r="F144" s="3"/>
      <c r="G144" s="3"/>
      <c r="H144" s="3"/>
      <c r="I144" s="3"/>
      <c r="J144" s="3">
        <f t="shared" ref="J144:L145" si="72">J145</f>
        <v>0</v>
      </c>
      <c r="K144" s="3">
        <f t="shared" si="72"/>
        <v>347688700</v>
      </c>
      <c r="L144" s="3">
        <f t="shared" si="72"/>
        <v>347688700</v>
      </c>
    </row>
    <row r="145" spans="1:13" ht="67.5" customHeight="1" x14ac:dyDescent="0.25">
      <c r="A145" s="20"/>
      <c r="B145" s="16" t="s">
        <v>270</v>
      </c>
      <c r="C145" s="16" t="s">
        <v>269</v>
      </c>
      <c r="D145" s="3"/>
      <c r="E145" s="3"/>
      <c r="F145" s="3"/>
      <c r="G145" s="3"/>
      <c r="H145" s="3"/>
      <c r="I145" s="3"/>
      <c r="J145" s="3">
        <f t="shared" si="72"/>
        <v>0</v>
      </c>
      <c r="K145" s="3">
        <f t="shared" si="72"/>
        <v>347688700</v>
      </c>
      <c r="L145" s="3">
        <f t="shared" si="72"/>
        <v>347688700</v>
      </c>
    </row>
    <row r="146" spans="1:13" ht="180.75" customHeight="1" x14ac:dyDescent="0.25">
      <c r="A146" s="20"/>
      <c r="B146" s="19" t="s">
        <v>272</v>
      </c>
      <c r="C146" s="21" t="s">
        <v>271</v>
      </c>
      <c r="D146" s="9"/>
      <c r="E146" s="9"/>
      <c r="F146" s="9"/>
      <c r="G146" s="9"/>
      <c r="H146" s="9"/>
      <c r="I146" s="9"/>
      <c r="J146" s="9"/>
      <c r="K146" s="9">
        <v>347688700</v>
      </c>
      <c r="L146" s="9">
        <f>J146+K146</f>
        <v>347688700</v>
      </c>
    </row>
    <row r="147" spans="1:13" ht="36" customHeight="1" x14ac:dyDescent="0.25">
      <c r="A147" s="20"/>
      <c r="B147" s="16" t="s">
        <v>280</v>
      </c>
      <c r="C147" s="16" t="s">
        <v>285</v>
      </c>
      <c r="D147" s="3"/>
      <c r="E147" s="3"/>
      <c r="F147" s="3"/>
      <c r="G147" s="3"/>
      <c r="H147" s="3"/>
      <c r="I147" s="3"/>
      <c r="J147" s="3">
        <f>J148</f>
        <v>0</v>
      </c>
      <c r="K147" s="3">
        <f t="shared" ref="K147" si="73">K148</f>
        <v>2000000</v>
      </c>
      <c r="L147" s="3">
        <f>L148</f>
        <v>2000000</v>
      </c>
    </row>
    <row r="148" spans="1:13" ht="52.5" customHeight="1" x14ac:dyDescent="0.25">
      <c r="A148" s="20"/>
      <c r="B148" s="16" t="s">
        <v>282</v>
      </c>
      <c r="C148" s="16" t="s">
        <v>281</v>
      </c>
      <c r="D148" s="3"/>
      <c r="E148" s="3"/>
      <c r="F148" s="3"/>
      <c r="G148" s="3"/>
      <c r="H148" s="3"/>
      <c r="I148" s="3"/>
      <c r="J148" s="3">
        <f>J149</f>
        <v>0</v>
      </c>
      <c r="K148" s="3">
        <f t="shared" ref="K148" si="74">K149</f>
        <v>2000000</v>
      </c>
      <c r="L148" s="3">
        <f>L149</f>
        <v>2000000</v>
      </c>
    </row>
    <row r="149" spans="1:13" ht="65.25" customHeight="1" x14ac:dyDescent="0.25">
      <c r="A149" s="20"/>
      <c r="B149" s="19" t="s">
        <v>283</v>
      </c>
      <c r="C149" s="21" t="s">
        <v>284</v>
      </c>
      <c r="D149" s="9"/>
      <c r="E149" s="9"/>
      <c r="F149" s="9"/>
      <c r="G149" s="9"/>
      <c r="H149" s="9"/>
      <c r="I149" s="9"/>
      <c r="J149" s="9"/>
      <c r="K149" s="9">
        <v>2000000</v>
      </c>
      <c r="L149" s="9">
        <f>J149+K149</f>
        <v>2000000</v>
      </c>
    </row>
    <row r="150" spans="1:13" ht="19.5" customHeight="1" x14ac:dyDescent="0.3">
      <c r="A150" s="20"/>
      <c r="B150" s="29" t="s">
        <v>62</v>
      </c>
      <c r="C150" s="29"/>
      <c r="D150" s="7">
        <f>SUM(D12,D47)</f>
        <v>65343209938</v>
      </c>
      <c r="E150" s="7">
        <f t="shared" ref="E150" si="75">SUM(E12,E47)</f>
        <v>5814006500</v>
      </c>
      <c r="F150" s="7">
        <f>SUM(F12,F47)</f>
        <v>71157216438</v>
      </c>
      <c r="G150" s="7">
        <f t="shared" ref="G150:L150" si="76">SUM(G12,G47)</f>
        <v>1076030521</v>
      </c>
      <c r="H150" s="7">
        <f t="shared" si="76"/>
        <v>72233246959</v>
      </c>
      <c r="I150" s="7">
        <f t="shared" si="76"/>
        <v>-899125021</v>
      </c>
      <c r="J150" s="7">
        <f t="shared" si="76"/>
        <v>71334121938</v>
      </c>
      <c r="K150" s="7">
        <f t="shared" si="76"/>
        <v>2230394023</v>
      </c>
      <c r="L150" s="7">
        <f t="shared" si="76"/>
        <v>73564515961</v>
      </c>
      <c r="M150" s="31" t="s">
        <v>242</v>
      </c>
    </row>
    <row r="154" spans="1:13" x14ac:dyDescent="0.25">
      <c r="J154" s="23"/>
      <c r="K154" s="23"/>
      <c r="L154" s="23"/>
    </row>
  </sheetData>
  <mergeCells count="5">
    <mergeCell ref="H1:J1"/>
    <mergeCell ref="B150:C150"/>
    <mergeCell ref="C2:L2"/>
    <mergeCell ref="C3:L3"/>
    <mergeCell ref="B9:L9"/>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2019-04-10T10:31:18Z</cp:lastPrinted>
  <dcterms:created xsi:type="dcterms:W3CDTF">2010-10-13T08:18:32Z</dcterms:created>
  <dcterms:modified xsi:type="dcterms:W3CDTF">2019-04-10T11:19:46Z</dcterms:modified>
</cp:coreProperties>
</file>