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9150"/>
  </bookViews>
  <sheets>
    <sheet name="Лист1" sheetId="1" r:id="rId1"/>
  </sheets>
  <definedNames>
    <definedName name="_xlnm.Print_Titles" localSheetId="0">Лист1!$9:$9</definedName>
    <definedName name="_xlnm.Print_Area" localSheetId="0">Лист1!$A$1:$H$49</definedName>
  </definedNames>
  <calcPr calcId="114210" fullCalcOnLoad="1"/>
</workbook>
</file>

<file path=xl/calcChain.xml><?xml version="1.0" encoding="utf-8"?>
<calcChain xmlns="http://schemas.openxmlformats.org/spreadsheetml/2006/main">
  <c r="H47" i="1"/>
  <c r="H46"/>
  <c r="E47"/>
  <c r="E46"/>
  <c r="H45"/>
  <c r="G45"/>
  <c r="H42"/>
  <c r="H43"/>
  <c r="H44"/>
  <c r="H41"/>
  <c r="G39"/>
  <c r="H39"/>
  <c r="H38"/>
  <c r="H37"/>
  <c r="H35"/>
  <c r="H34"/>
  <c r="G35"/>
  <c r="G34"/>
  <c r="F30"/>
  <c r="G30"/>
  <c r="F23"/>
  <c r="G23"/>
  <c r="G20"/>
  <c r="H19"/>
  <c r="G18"/>
  <c r="H18"/>
  <c r="H17"/>
  <c r="H16"/>
  <c r="H15"/>
  <c r="G16"/>
  <c r="H14"/>
  <c r="G13"/>
  <c r="H13"/>
  <c r="H12"/>
  <c r="G11"/>
  <c r="H11"/>
  <c r="E45"/>
  <c r="E49"/>
  <c r="D45"/>
  <c r="E42"/>
  <c r="E43"/>
  <c r="E44"/>
  <c r="E41"/>
  <c r="E39"/>
  <c r="E34"/>
  <c r="D39"/>
  <c r="E38"/>
  <c r="E37"/>
  <c r="D35"/>
  <c r="D34"/>
  <c r="E31"/>
  <c r="E30"/>
  <c r="D30"/>
  <c r="E24"/>
  <c r="E23"/>
  <c r="E20"/>
  <c r="D23"/>
  <c r="D20"/>
  <c r="E19"/>
  <c r="E18"/>
  <c r="D18"/>
  <c r="E17"/>
  <c r="E16"/>
  <c r="E15"/>
  <c r="D16"/>
  <c r="E14"/>
  <c r="E13"/>
  <c r="D13"/>
  <c r="E12"/>
  <c r="E11"/>
  <c r="D11"/>
  <c r="F45"/>
  <c r="C45"/>
  <c r="F39"/>
  <c r="C39"/>
  <c r="F35"/>
  <c r="F34"/>
  <c r="F49"/>
  <c r="C35"/>
  <c r="C34"/>
  <c r="C30"/>
  <c r="C23"/>
  <c r="F21"/>
  <c r="F20"/>
  <c r="C21"/>
  <c r="C20"/>
  <c r="F18"/>
  <c r="C18"/>
  <c r="F16"/>
  <c r="F15"/>
  <c r="C16"/>
  <c r="C15"/>
  <c r="F13"/>
  <c r="C13"/>
  <c r="F11"/>
  <c r="C11"/>
  <c r="F10"/>
  <c r="C10"/>
  <c r="C49"/>
  <c r="G15"/>
  <c r="H10"/>
  <c r="G10"/>
  <c r="E35"/>
  <c r="D15"/>
  <c r="D49"/>
  <c r="D10"/>
  <c r="G49"/>
  <c r="H49"/>
  <c r="E10"/>
</calcChain>
</file>

<file path=xl/sharedStrings.xml><?xml version="1.0" encoding="utf-8"?>
<sst xmlns="http://schemas.openxmlformats.org/spreadsheetml/2006/main" count="96" uniqueCount="93">
  <si>
    <t>к Закону Ярославской области</t>
  </si>
  <si>
    <t>Источники</t>
  </si>
  <si>
    <t xml:space="preserve">финансирования дефицита областного бюджета </t>
  </si>
  <si>
    <t>на плановый период 2013 и 2014 годов</t>
  </si>
  <si>
    <t>Код</t>
  </si>
  <si>
    <t>Наименование</t>
  </si>
  <si>
    <t>2013 год              ( руб.)</t>
  </si>
  <si>
    <t>2014 год              ( руб.)</t>
  </si>
  <si>
    <t>906 01 01 00 00 00 0000 000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</si>
  <si>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</si>
  <si>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906 01 01 00 00 00 0000 700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</si>
  <si>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</si>
  <si>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906 01 01 00 00 02 0000 710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</si>
  <si>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</si>
  <si>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</si>
  <si>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</si>
  <si>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906 01 01 00 00 02 0000 810</t>
  </si>
  <si>
    <t>Погашение государственных ценных бумаг субъекта Российской Федерации,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</si>
  <si>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</si>
  <si>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</si>
  <si>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</si>
  <si>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</si>
  <si>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</si>
  <si>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Получение кредитов от кредитных организаций  бюджетом субъекта Российской Федерации  в валюте Российской Федерации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</si>
  <si>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</si>
  <si>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</si>
  <si>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</si>
  <si>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бюджетом субъекта Российской Федерации кредитов от кредитных организаций в валюте Российской Федерации</t>
  </si>
  <si>
    <t>906 01 03 00 00 00 0000 000</t>
  </si>
  <si>
    <t xml:space="preserve">Бюджетные кредиты от других бюджетов бюджетной системы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</si>
  <si>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</si>
  <si>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</si>
  <si>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</si>
  <si>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</si>
  <si>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</si>
  <si>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</si>
  <si>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</si>
  <si>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</si>
  <si>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</si>
  <si>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</si>
  <si>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</si>
  <si>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906 04 01 00 00 00 0000 000</t>
  </si>
  <si>
    <t>Исполнение государственных и муниципальных гарантий в валюте Российской Федерации</t>
  </si>
  <si>
    <t>906 04 01 00 00 02 0000 810</t>
  </si>
  <si>
    <t>Государственные гарантии субъектов Российской Федерации в валюте Российской Федерации</t>
  </si>
  <si>
    <t>911 01 06 01 00 00 0000 000</t>
  </si>
  <si>
    <t>Акции и иные формы участия в капитале, находящиеся в государственной и муниципальной собственности</t>
  </si>
  <si>
    <t>911 01 06 01 00 02 0000 630</t>
  </si>
  <si>
    <t>Средства от продажи акций и иных форм участия в капитале, находящихся в собственности субъекта Российской Федерации</t>
  </si>
  <si>
    <t>902 05 00 00 00 00 0000 530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</si>
  <si>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</si>
  <si>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902 05 00 00 00 02 0000 530</t>
  </si>
  <si>
    <t>Приобретение акций и иных форм участия в капитале в собственность субъектов Российской Федерации</t>
  </si>
  <si>
    <t>906 01 06 05 00 00 0000 000</t>
  </si>
  <si>
    <t>Бюджетные кредиты, предоставленные внутри страны в валюте Российской Федерации</t>
  </si>
  <si>
    <t>906 01 06 05 00 00 0000 500</t>
  </si>
  <si>
    <t xml:space="preserve">Предоставление бюджетных кредитов внутри страны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</si>
  <si>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</si>
  <si>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</si>
  <si>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906 01 06 05 02 02 2600 540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</si>
  <si>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</si>
  <si>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906 01 06 05 02 02 4610 540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</si>
  <si>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</si>
  <si>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906 01 06 05 00 00 0000 600</t>
  </si>
  <si>
    <t xml:space="preserve">Возврат бюджетных кредитов, предоставленных внутри страны в валюте Российской Федерации 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</si>
  <si>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</si>
  <si>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</si>
  <si>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</si>
  <si>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</si>
  <si>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</si>
  <si>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</si>
  <si>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906 01 06 05 02 02 2600 640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</si>
  <si>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</si>
  <si>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906 01 06 05 02 02 4610 640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</si>
  <si>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</si>
  <si>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906 01 05 00 00 00 0000 000</t>
  </si>
  <si>
    <t>Изменение остатков средств на счетах по учету средств бюджета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</si>
  <si>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</si>
  <si>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</si>
  <si>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</si>
  <si>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</si>
  <si>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 xml:space="preserve">ИТОГО </t>
  </si>
  <si>
    <t>местная</t>
  </si>
  <si>
    <t xml:space="preserve">запруднова </t>
  </si>
  <si>
    <t>АПК</t>
  </si>
  <si>
    <t>деринговская</t>
  </si>
  <si>
    <t xml:space="preserve">соцсфера </t>
  </si>
  <si>
    <t>сочнева</t>
  </si>
  <si>
    <t>кокорин</t>
  </si>
  <si>
    <t>Всего</t>
  </si>
  <si>
    <t>уточнение февраля</t>
  </si>
  <si>
    <t>Приложение 10</t>
  </si>
  <si>
    <t>от 20 февраля 2012 г.  № 1-з</t>
  </si>
</sst>
</file>

<file path=xl/styles.xml><?xml version="1.0" encoding="utf-8"?>
<styleSheet xmlns="http://schemas.openxmlformats.org/spreadsheetml/2006/main">
  <fonts count="11">
    <font>
      <sz val="11"/>
      <color theme="1"/>
      <name val="Times New Roman"/>
      <family val="2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10"/>
      <name val="Times New Roman"/>
      <family val="1"/>
      <charset val="204"/>
    </font>
    <font>
      <sz val="8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justify"/>
    </xf>
    <xf numFmtId="3" fontId="4" fillId="0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left" vertical="justify"/>
    </xf>
    <xf numFmtId="3" fontId="1" fillId="0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3" fontId="5" fillId="0" borderId="1" xfId="0" applyNumberFormat="1" applyFont="1" applyFill="1" applyBorder="1"/>
    <xf numFmtId="0" fontId="1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 wrapText="1"/>
    </xf>
    <xf numFmtId="0" fontId="1" fillId="0" borderId="1" xfId="0" applyNumberFormat="1" applyFont="1" applyFill="1" applyBorder="1"/>
    <xf numFmtId="0" fontId="6" fillId="0" borderId="1" xfId="0" applyFont="1" applyFill="1" applyBorder="1"/>
    <xf numFmtId="0" fontId="6" fillId="0" borderId="1" xfId="0" applyFont="1" applyFill="1" applyBorder="1" applyAlignment="1">
      <alignment horizontal="left" vertical="justify" wrapText="1"/>
    </xf>
    <xf numFmtId="0" fontId="6" fillId="0" borderId="1" xfId="0" applyNumberFormat="1" applyFont="1" applyFill="1" applyBorder="1"/>
    <xf numFmtId="0" fontId="7" fillId="0" borderId="0" xfId="0" applyFont="1"/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right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vertical="justify"/>
    </xf>
    <xf numFmtId="3" fontId="4" fillId="2" borderId="1" xfId="0" applyNumberFormat="1" applyFont="1" applyFill="1" applyBorder="1"/>
    <xf numFmtId="0" fontId="2" fillId="2" borderId="0" xfId="0" applyFont="1" applyFill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 vertical="justify"/>
    </xf>
    <xf numFmtId="3" fontId="1" fillId="2" borderId="1" xfId="0" applyNumberFormat="1" applyFont="1" applyFill="1" applyBorder="1"/>
    <xf numFmtId="0" fontId="9" fillId="0" borderId="0" xfId="0" applyFont="1"/>
    <xf numFmtId="0" fontId="2" fillId="0" borderId="0" xfId="0" applyFont="1" applyAlignment="1">
      <alignment horizontal="right"/>
    </xf>
    <xf numFmtId="3" fontId="2" fillId="0" borderId="0" xfId="0" applyNumberFormat="1" applyFont="1" applyFill="1"/>
    <xf numFmtId="0" fontId="2" fillId="0" borderId="1" xfId="0" applyFont="1" applyBorder="1"/>
    <xf numFmtId="0" fontId="7" fillId="0" borderId="1" xfId="0" applyFont="1" applyBorder="1"/>
    <xf numFmtId="0" fontId="2" fillId="2" borderId="1" xfId="0" applyFont="1" applyFill="1" applyBorder="1"/>
    <xf numFmtId="3" fontId="4" fillId="3" borderId="1" xfId="0" applyNumberFormat="1" applyFont="1" applyFill="1" applyBorder="1"/>
    <xf numFmtId="3" fontId="1" fillId="0" borderId="1" xfId="0" applyNumberFormat="1" applyFont="1" applyBorder="1"/>
    <xf numFmtId="3" fontId="1" fillId="4" borderId="1" xfId="0" applyNumberFormat="1" applyFont="1" applyFill="1" applyBorder="1"/>
    <xf numFmtId="0" fontId="9" fillId="4" borderId="1" xfId="0" applyFont="1" applyFill="1" applyBorder="1"/>
    <xf numFmtId="0" fontId="3" fillId="0" borderId="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1"/>
  <sheetViews>
    <sheetView tabSelected="1" view="pageBreakPreview" zoomScaleNormal="100" zoomScaleSheetLayoutView="100" workbookViewId="0">
      <selection activeCell="A4" sqref="A4"/>
    </sheetView>
  </sheetViews>
  <sheetFormatPr defaultRowHeight="12.75"/>
  <cols>
    <col min="1" max="1" width="27.85546875" style="1" customWidth="1"/>
    <col min="2" max="2" width="52.85546875" style="1" customWidth="1"/>
    <col min="3" max="3" width="15.85546875" style="3" hidden="1" customWidth="1"/>
    <col min="4" max="4" width="15.7109375" style="3" hidden="1" customWidth="1"/>
    <col min="5" max="5" width="15.28515625" style="3" customWidth="1"/>
    <col min="6" max="6" width="15.5703125" style="1" hidden="1" customWidth="1"/>
    <col min="7" max="7" width="17.42578125" style="1" hidden="1" customWidth="1"/>
    <col min="8" max="8" width="15.28515625" style="1" customWidth="1"/>
    <col min="9" max="16384" width="9.140625" style="1"/>
  </cols>
  <sheetData>
    <row r="1" spans="1:8" ht="15.75">
      <c r="A1" s="44" t="s">
        <v>91</v>
      </c>
      <c r="B1" s="44"/>
      <c r="C1" s="44"/>
      <c r="D1" s="44"/>
      <c r="E1" s="44"/>
      <c r="F1" s="44"/>
      <c r="G1" s="44"/>
      <c r="H1" s="44"/>
    </row>
    <row r="2" spans="1:8" ht="15.75">
      <c r="A2" s="44" t="s">
        <v>0</v>
      </c>
      <c r="B2" s="44"/>
      <c r="C2" s="44"/>
      <c r="D2" s="44"/>
      <c r="E2" s="44"/>
      <c r="F2" s="44"/>
      <c r="G2" s="44"/>
      <c r="H2" s="44"/>
    </row>
    <row r="3" spans="1:8" ht="15.75">
      <c r="A3" s="44" t="s">
        <v>92</v>
      </c>
      <c r="B3" s="44"/>
      <c r="C3" s="44"/>
      <c r="D3" s="44"/>
      <c r="E3" s="44"/>
      <c r="F3" s="44"/>
      <c r="G3" s="44"/>
      <c r="H3" s="44"/>
    </row>
    <row r="4" spans="1:8" ht="19.5" customHeight="1">
      <c r="A4" s="2"/>
      <c r="B4" s="2"/>
      <c r="C4" s="2"/>
      <c r="D4" s="2"/>
      <c r="E4" s="2"/>
    </row>
    <row r="5" spans="1:8" ht="18.75">
      <c r="A5" s="45" t="s">
        <v>1</v>
      </c>
      <c r="B5" s="45"/>
      <c r="C5" s="45"/>
      <c r="D5" s="45"/>
      <c r="E5" s="45"/>
      <c r="F5" s="45"/>
      <c r="G5" s="45"/>
      <c r="H5" s="45"/>
    </row>
    <row r="6" spans="1:8" ht="18" customHeight="1">
      <c r="A6" s="45" t="s">
        <v>2</v>
      </c>
      <c r="B6" s="45"/>
      <c r="C6" s="45"/>
      <c r="D6" s="45"/>
      <c r="E6" s="45"/>
      <c r="F6" s="45"/>
      <c r="G6" s="45"/>
      <c r="H6" s="45"/>
    </row>
    <row r="7" spans="1:8" ht="18.75">
      <c r="A7" s="45" t="s">
        <v>3</v>
      </c>
      <c r="B7" s="45"/>
      <c r="C7" s="45"/>
      <c r="D7" s="45"/>
      <c r="E7" s="45"/>
      <c r="F7" s="45"/>
      <c r="G7" s="45"/>
      <c r="H7" s="45"/>
    </row>
    <row r="8" spans="1:8" ht="13.5" customHeight="1">
      <c r="A8" s="43"/>
      <c r="B8" s="43"/>
    </row>
    <row r="9" spans="1:8" ht="42.75" customHeight="1">
      <c r="A9" s="4" t="s">
        <v>4</v>
      </c>
      <c r="B9" s="4" t="s">
        <v>5</v>
      </c>
      <c r="C9" s="5" t="s">
        <v>6</v>
      </c>
      <c r="D9" s="5" t="s">
        <v>90</v>
      </c>
      <c r="E9" s="5" t="s">
        <v>6</v>
      </c>
      <c r="F9" s="5" t="s">
        <v>7</v>
      </c>
      <c r="G9" s="5" t="s">
        <v>90</v>
      </c>
      <c r="H9" s="5" t="s">
        <v>7</v>
      </c>
    </row>
    <row r="10" spans="1:8" ht="48.75" customHeight="1">
      <c r="A10" s="6" t="s">
        <v>8</v>
      </c>
      <c r="B10" s="7" t="s">
        <v>9</v>
      </c>
      <c r="C10" s="8">
        <f t="shared" ref="C10:H10" si="0">C11-C13</f>
        <v>0</v>
      </c>
      <c r="D10" s="8">
        <f t="shared" si="0"/>
        <v>0</v>
      </c>
      <c r="E10" s="8">
        <f t="shared" si="0"/>
        <v>0</v>
      </c>
      <c r="F10" s="8">
        <f t="shared" si="0"/>
        <v>1050000000</v>
      </c>
      <c r="G10" s="8">
        <f t="shared" si="0"/>
        <v>0</v>
      </c>
      <c r="H10" s="8">
        <f t="shared" si="0"/>
        <v>1050000000</v>
      </c>
    </row>
    <row r="11" spans="1:8" ht="51" customHeight="1">
      <c r="A11" s="6" t="s">
        <v>10</v>
      </c>
      <c r="B11" s="7" t="s">
        <v>11</v>
      </c>
      <c r="C11" s="8">
        <f t="shared" ref="C11:H11" si="1">C12</f>
        <v>3000000000</v>
      </c>
      <c r="D11" s="8">
        <f t="shared" si="1"/>
        <v>0</v>
      </c>
      <c r="E11" s="8">
        <f t="shared" si="1"/>
        <v>3000000000</v>
      </c>
      <c r="F11" s="8">
        <f t="shared" si="1"/>
        <v>3000000000</v>
      </c>
      <c r="G11" s="8">
        <f t="shared" si="1"/>
        <v>0</v>
      </c>
      <c r="H11" s="8">
        <f t="shared" si="1"/>
        <v>3000000000</v>
      </c>
    </row>
    <row r="12" spans="1:8" ht="48" customHeight="1">
      <c r="A12" s="9" t="s">
        <v>12</v>
      </c>
      <c r="B12" s="10" t="s">
        <v>13</v>
      </c>
      <c r="C12" s="11">
        <v>3000000000</v>
      </c>
      <c r="D12" s="11"/>
      <c r="E12" s="11">
        <f>C12+D12</f>
        <v>3000000000</v>
      </c>
      <c r="F12" s="11">
        <v>3000000000</v>
      </c>
      <c r="G12" s="36"/>
      <c r="H12" s="11">
        <f>F12+G12</f>
        <v>3000000000</v>
      </c>
    </row>
    <row r="13" spans="1:8" ht="50.25" customHeight="1">
      <c r="A13" s="6" t="s">
        <v>14</v>
      </c>
      <c r="B13" s="7" t="s">
        <v>15</v>
      </c>
      <c r="C13" s="8">
        <f t="shared" ref="C13:H13" si="2">C14</f>
        <v>3000000000</v>
      </c>
      <c r="D13" s="8">
        <f t="shared" si="2"/>
        <v>0</v>
      </c>
      <c r="E13" s="8">
        <f t="shared" si="2"/>
        <v>3000000000</v>
      </c>
      <c r="F13" s="8">
        <f t="shared" si="2"/>
        <v>1950000000</v>
      </c>
      <c r="G13" s="8">
        <f t="shared" si="2"/>
        <v>0</v>
      </c>
      <c r="H13" s="8">
        <f t="shared" si="2"/>
        <v>1950000000</v>
      </c>
    </row>
    <row r="14" spans="1:8" ht="51.75" customHeight="1">
      <c r="A14" s="9" t="s">
        <v>16</v>
      </c>
      <c r="B14" s="10" t="s">
        <v>17</v>
      </c>
      <c r="C14" s="11">
        <v>3000000000</v>
      </c>
      <c r="D14" s="11"/>
      <c r="E14" s="11">
        <f>C14+D14</f>
        <v>3000000000</v>
      </c>
      <c r="F14" s="11">
        <v>1950000000</v>
      </c>
      <c r="G14" s="36"/>
      <c r="H14" s="11">
        <f>F14+G14</f>
        <v>1950000000</v>
      </c>
    </row>
    <row r="15" spans="1:8" ht="31.5">
      <c r="A15" s="6" t="s">
        <v>18</v>
      </c>
      <c r="B15" s="7" t="s">
        <v>19</v>
      </c>
      <c r="C15" s="8">
        <f t="shared" ref="C15:H15" si="3">C16-C18</f>
        <v>3433239</v>
      </c>
      <c r="D15" s="8">
        <f t="shared" si="3"/>
        <v>658123043</v>
      </c>
      <c r="E15" s="8">
        <f t="shared" si="3"/>
        <v>661556282</v>
      </c>
      <c r="F15" s="8">
        <f t="shared" si="3"/>
        <v>-1249891878</v>
      </c>
      <c r="G15" s="8">
        <f t="shared" si="3"/>
        <v>639153502</v>
      </c>
      <c r="H15" s="8">
        <f t="shared" si="3"/>
        <v>-610738376</v>
      </c>
    </row>
    <row r="16" spans="1:8" ht="31.5">
      <c r="A16" s="6" t="s">
        <v>20</v>
      </c>
      <c r="B16" s="7" t="s">
        <v>21</v>
      </c>
      <c r="C16" s="8">
        <f t="shared" ref="C16:H16" si="4">C17</f>
        <v>5003433239</v>
      </c>
      <c r="D16" s="8">
        <f t="shared" si="4"/>
        <v>1658123043</v>
      </c>
      <c r="E16" s="8">
        <f t="shared" si="4"/>
        <v>6661556282</v>
      </c>
      <c r="F16" s="8">
        <f t="shared" si="4"/>
        <v>4750108122</v>
      </c>
      <c r="G16" s="8">
        <f t="shared" si="4"/>
        <v>639153502</v>
      </c>
      <c r="H16" s="8">
        <f t="shared" si="4"/>
        <v>5389261624</v>
      </c>
    </row>
    <row r="17" spans="1:8" ht="48" customHeight="1">
      <c r="A17" s="9" t="s">
        <v>22</v>
      </c>
      <c r="B17" s="10" t="s">
        <v>23</v>
      </c>
      <c r="C17" s="11">
        <v>5003433239</v>
      </c>
      <c r="D17" s="11">
        <v>1658123043</v>
      </c>
      <c r="E17" s="11">
        <f>C17+D17</f>
        <v>6661556282</v>
      </c>
      <c r="F17" s="11">
        <v>4750108122</v>
      </c>
      <c r="G17" s="40">
        <v>639153502</v>
      </c>
      <c r="H17" s="11">
        <f>F17+G17</f>
        <v>5389261624</v>
      </c>
    </row>
    <row r="18" spans="1:8" ht="50.25" customHeight="1">
      <c r="A18" s="12" t="s">
        <v>24</v>
      </c>
      <c r="B18" s="7" t="s">
        <v>25</v>
      </c>
      <c r="C18" s="8">
        <f t="shared" ref="C18:H18" si="5">C19</f>
        <v>5000000000</v>
      </c>
      <c r="D18" s="8">
        <f t="shared" si="5"/>
        <v>1000000000</v>
      </c>
      <c r="E18" s="8">
        <f t="shared" si="5"/>
        <v>6000000000</v>
      </c>
      <c r="F18" s="8">
        <f t="shared" si="5"/>
        <v>6000000000</v>
      </c>
      <c r="G18" s="8">
        <f t="shared" si="5"/>
        <v>0</v>
      </c>
      <c r="H18" s="8">
        <f t="shared" si="5"/>
        <v>6000000000</v>
      </c>
    </row>
    <row r="19" spans="1:8" ht="47.25">
      <c r="A19" s="9" t="s">
        <v>26</v>
      </c>
      <c r="B19" s="10" t="s">
        <v>27</v>
      </c>
      <c r="C19" s="11">
        <v>5000000000</v>
      </c>
      <c r="D19" s="11">
        <v>1000000000</v>
      </c>
      <c r="E19" s="11">
        <f>C19+D19</f>
        <v>6000000000</v>
      </c>
      <c r="F19" s="11">
        <v>6000000000</v>
      </c>
      <c r="G19" s="36"/>
      <c r="H19" s="11">
        <f>F19+G19</f>
        <v>6000000000</v>
      </c>
    </row>
    <row r="20" spans="1:8" ht="34.5" customHeight="1">
      <c r="A20" s="6" t="s">
        <v>28</v>
      </c>
      <c r="B20" s="7" t="s">
        <v>29</v>
      </c>
      <c r="C20" s="8">
        <f>C21-C23</f>
        <v>-508080000</v>
      </c>
      <c r="D20" s="8">
        <f>D21-D23</f>
        <v>0</v>
      </c>
      <c r="E20" s="8">
        <f>E21-E23</f>
        <v>-508080000</v>
      </c>
      <c r="F20" s="8">
        <f>F21-F23</f>
        <v>0</v>
      </c>
      <c r="G20" s="8">
        <f>G21-G23</f>
        <v>0</v>
      </c>
      <c r="H20" s="8"/>
    </row>
    <row r="21" spans="1:8" ht="48" hidden="1" customHeight="1">
      <c r="A21" s="6" t="s">
        <v>30</v>
      </c>
      <c r="B21" s="7" t="s">
        <v>31</v>
      </c>
      <c r="C21" s="8">
        <f>C22</f>
        <v>0</v>
      </c>
      <c r="D21" s="8"/>
      <c r="E21" s="8"/>
      <c r="F21" s="8">
        <f>F22</f>
        <v>0</v>
      </c>
      <c r="G21" s="36"/>
      <c r="H21" s="8"/>
    </row>
    <row r="22" spans="1:8" ht="63" hidden="1">
      <c r="A22" s="9" t="s">
        <v>32</v>
      </c>
      <c r="B22" s="10" t="s">
        <v>33</v>
      </c>
      <c r="C22" s="13">
        <v>0</v>
      </c>
      <c r="D22" s="13"/>
      <c r="E22" s="13"/>
      <c r="F22" s="13"/>
      <c r="G22" s="36"/>
      <c r="H22" s="13"/>
    </row>
    <row r="23" spans="1:8" ht="48" customHeight="1">
      <c r="A23" s="6" t="s">
        <v>34</v>
      </c>
      <c r="B23" s="7" t="s">
        <v>35</v>
      </c>
      <c r="C23" s="8">
        <f>C24</f>
        <v>508080000</v>
      </c>
      <c r="D23" s="8">
        <f>D24</f>
        <v>0</v>
      </c>
      <c r="E23" s="8">
        <f>E24</f>
        <v>508080000</v>
      </c>
      <c r="F23" s="8">
        <f>F24</f>
        <v>0</v>
      </c>
      <c r="G23" s="8">
        <f>G24</f>
        <v>0</v>
      </c>
      <c r="H23" s="8"/>
    </row>
    <row r="24" spans="1:8" ht="64.5" customHeight="1">
      <c r="A24" s="9" t="s">
        <v>36</v>
      </c>
      <c r="B24" s="14" t="s">
        <v>37</v>
      </c>
      <c r="C24" s="11">
        <v>508080000</v>
      </c>
      <c r="D24" s="11"/>
      <c r="E24" s="11">
        <f>C24+D24</f>
        <v>508080000</v>
      </c>
      <c r="F24" s="11"/>
      <c r="G24" s="36"/>
      <c r="H24" s="11"/>
    </row>
    <row r="25" spans="1:8" ht="47.25" hidden="1">
      <c r="A25" s="9"/>
      <c r="B25" s="15" t="s">
        <v>38</v>
      </c>
      <c r="C25" s="16">
        <v>0</v>
      </c>
      <c r="D25" s="16"/>
      <c r="E25" s="16"/>
      <c r="F25" s="16"/>
      <c r="G25" s="36"/>
      <c r="H25" s="16"/>
    </row>
    <row r="26" spans="1:8" ht="47.25" hidden="1">
      <c r="A26" s="9"/>
      <c r="B26" s="14" t="s">
        <v>39</v>
      </c>
      <c r="C26" s="16">
        <v>0</v>
      </c>
      <c r="D26" s="16"/>
      <c r="E26" s="16"/>
      <c r="F26" s="16"/>
      <c r="G26" s="36"/>
      <c r="H26" s="16"/>
    </row>
    <row r="27" spans="1:8" ht="31.5" hidden="1">
      <c r="A27" s="9"/>
      <c r="B27" s="14" t="s">
        <v>40</v>
      </c>
      <c r="C27" s="16">
        <v>0</v>
      </c>
      <c r="D27" s="16"/>
      <c r="E27" s="16"/>
      <c r="F27" s="16"/>
      <c r="G27" s="36"/>
      <c r="H27" s="16"/>
    </row>
    <row r="28" spans="1:8" s="20" customFormat="1" ht="31.5" hidden="1">
      <c r="A28" s="17" t="s">
        <v>41</v>
      </c>
      <c r="B28" s="18" t="s">
        <v>42</v>
      </c>
      <c r="C28" s="19">
        <v>0</v>
      </c>
      <c r="D28" s="19"/>
      <c r="E28" s="19"/>
      <c r="F28" s="19"/>
      <c r="G28" s="37"/>
      <c r="H28" s="19"/>
    </row>
    <row r="29" spans="1:8" s="20" customFormat="1" ht="31.5" hidden="1">
      <c r="A29" s="21" t="s">
        <v>43</v>
      </c>
      <c r="B29" s="22" t="s">
        <v>44</v>
      </c>
      <c r="C29" s="23">
        <v>0</v>
      </c>
      <c r="D29" s="23"/>
      <c r="E29" s="23"/>
      <c r="F29" s="23"/>
      <c r="G29" s="37"/>
      <c r="H29" s="23"/>
    </row>
    <row r="30" spans="1:8" ht="51" customHeight="1">
      <c r="A30" s="6" t="s">
        <v>45</v>
      </c>
      <c r="B30" s="7" t="s">
        <v>46</v>
      </c>
      <c r="C30" s="8">
        <f>C31</f>
        <v>649951000</v>
      </c>
      <c r="D30" s="8">
        <f>D31</f>
        <v>0</v>
      </c>
      <c r="E30" s="8">
        <f>E31</f>
        <v>649951000</v>
      </c>
      <c r="F30" s="8">
        <f>F31</f>
        <v>0</v>
      </c>
      <c r="G30" s="8">
        <f>G31</f>
        <v>0</v>
      </c>
      <c r="H30" s="8"/>
    </row>
    <row r="31" spans="1:8" ht="47.25">
      <c r="A31" s="9" t="s">
        <v>47</v>
      </c>
      <c r="B31" s="10" t="s">
        <v>48</v>
      </c>
      <c r="C31" s="11">
        <v>649951000</v>
      </c>
      <c r="D31" s="11"/>
      <c r="E31" s="11">
        <f>C31+D31</f>
        <v>649951000</v>
      </c>
      <c r="F31" s="11"/>
      <c r="G31" s="36"/>
      <c r="H31" s="11"/>
    </row>
    <row r="32" spans="1:8" ht="63" hidden="1">
      <c r="A32" s="6" t="s">
        <v>49</v>
      </c>
      <c r="B32" s="24" t="s">
        <v>50</v>
      </c>
      <c r="C32" s="8">
        <v>0</v>
      </c>
      <c r="D32" s="8"/>
      <c r="E32" s="8"/>
      <c r="F32" s="8">
        <v>0</v>
      </c>
      <c r="G32" s="36"/>
      <c r="H32" s="8"/>
    </row>
    <row r="33" spans="1:8" ht="47.25" hidden="1">
      <c r="A33" s="9" t="s">
        <v>51</v>
      </c>
      <c r="B33" s="10" t="s">
        <v>52</v>
      </c>
      <c r="C33" s="16">
        <v>0</v>
      </c>
      <c r="D33" s="16"/>
      <c r="E33" s="16"/>
      <c r="F33" s="16">
        <v>0</v>
      </c>
      <c r="G33" s="36"/>
      <c r="H33" s="16"/>
    </row>
    <row r="34" spans="1:8" ht="33" customHeight="1">
      <c r="A34" s="6" t="s">
        <v>53</v>
      </c>
      <c r="B34" s="7" t="s">
        <v>54</v>
      </c>
      <c r="C34" s="25">
        <f t="shared" ref="C34:H34" si="6">C39-C35</f>
        <v>1311000</v>
      </c>
      <c r="D34" s="25">
        <f t="shared" si="6"/>
        <v>0</v>
      </c>
      <c r="E34" s="25">
        <f t="shared" si="6"/>
        <v>1311000</v>
      </c>
      <c r="F34" s="25">
        <f t="shared" si="6"/>
        <v>1558000</v>
      </c>
      <c r="G34" s="25">
        <f t="shared" si="6"/>
        <v>0</v>
      </c>
      <c r="H34" s="25">
        <f t="shared" si="6"/>
        <v>1558000</v>
      </c>
    </row>
    <row r="35" spans="1:8" s="29" customFormat="1" ht="33" customHeight="1">
      <c r="A35" s="26" t="s">
        <v>55</v>
      </c>
      <c r="B35" s="27" t="s">
        <v>56</v>
      </c>
      <c r="C35" s="28">
        <f t="shared" ref="C35:H35" si="7">C36+C37+C38</f>
        <v>827000000</v>
      </c>
      <c r="D35" s="28">
        <f t="shared" si="7"/>
        <v>0</v>
      </c>
      <c r="E35" s="28">
        <f t="shared" si="7"/>
        <v>827000000</v>
      </c>
      <c r="F35" s="28">
        <f t="shared" si="7"/>
        <v>827000000</v>
      </c>
      <c r="G35" s="28">
        <f t="shared" si="7"/>
        <v>0</v>
      </c>
      <c r="H35" s="28">
        <f t="shared" si="7"/>
        <v>827000000</v>
      </c>
    </row>
    <row r="36" spans="1:8" s="29" customFormat="1" ht="63" hidden="1">
      <c r="A36" s="30" t="s">
        <v>57</v>
      </c>
      <c r="B36" s="31" t="s">
        <v>58</v>
      </c>
      <c r="C36" s="32"/>
      <c r="D36" s="32"/>
      <c r="E36" s="32"/>
      <c r="F36" s="32"/>
      <c r="G36" s="38"/>
      <c r="H36" s="32"/>
    </row>
    <row r="37" spans="1:8" s="29" customFormat="1" ht="83.25" customHeight="1">
      <c r="A37" s="30" t="s">
        <v>59</v>
      </c>
      <c r="B37" s="31" t="s">
        <v>60</v>
      </c>
      <c r="C37" s="32">
        <v>50000000</v>
      </c>
      <c r="D37" s="32"/>
      <c r="E37" s="11">
        <f>C37+D37</f>
        <v>50000000</v>
      </c>
      <c r="F37" s="32">
        <v>50000000</v>
      </c>
      <c r="G37" s="38"/>
      <c r="H37" s="11">
        <f>F37+G37</f>
        <v>50000000</v>
      </c>
    </row>
    <row r="38" spans="1:8" s="29" customFormat="1" ht="81.75" customHeight="1">
      <c r="A38" s="30" t="s">
        <v>61</v>
      </c>
      <c r="B38" s="31" t="s">
        <v>62</v>
      </c>
      <c r="C38" s="32">
        <v>777000000</v>
      </c>
      <c r="D38" s="32"/>
      <c r="E38" s="11">
        <f>C38+D38</f>
        <v>777000000</v>
      </c>
      <c r="F38" s="32">
        <v>777000000</v>
      </c>
      <c r="G38" s="38"/>
      <c r="H38" s="11">
        <f>F38+G38</f>
        <v>777000000</v>
      </c>
    </row>
    <row r="39" spans="1:8" s="29" customFormat="1" ht="33.75" customHeight="1">
      <c r="A39" s="26" t="s">
        <v>63</v>
      </c>
      <c r="B39" s="27" t="s">
        <v>64</v>
      </c>
      <c r="C39" s="28">
        <f t="shared" ref="C39:H39" si="8">SUM(C40:C44)</f>
        <v>828311000</v>
      </c>
      <c r="D39" s="28">
        <f t="shared" si="8"/>
        <v>0</v>
      </c>
      <c r="E39" s="28">
        <f t="shared" si="8"/>
        <v>828311000</v>
      </c>
      <c r="F39" s="28">
        <f t="shared" si="8"/>
        <v>828558000</v>
      </c>
      <c r="G39" s="28">
        <f t="shared" si="8"/>
        <v>0</v>
      </c>
      <c r="H39" s="28">
        <f t="shared" si="8"/>
        <v>828558000</v>
      </c>
    </row>
    <row r="40" spans="1:8" s="29" customFormat="1" ht="62.25" hidden="1" customHeight="1">
      <c r="A40" s="30" t="s">
        <v>65</v>
      </c>
      <c r="B40" s="31" t="s">
        <v>66</v>
      </c>
      <c r="C40" s="32"/>
      <c r="D40" s="32"/>
      <c r="E40" s="32"/>
      <c r="F40" s="32"/>
      <c r="G40" s="38"/>
      <c r="H40" s="32"/>
    </row>
    <row r="41" spans="1:8" s="29" customFormat="1" ht="84" customHeight="1">
      <c r="A41" s="30" t="s">
        <v>67</v>
      </c>
      <c r="B41" s="31" t="s">
        <v>68</v>
      </c>
      <c r="C41" s="32">
        <v>1311000</v>
      </c>
      <c r="D41" s="32"/>
      <c r="E41" s="11">
        <f>C41+D41</f>
        <v>1311000</v>
      </c>
      <c r="F41" s="32">
        <v>1558000</v>
      </c>
      <c r="G41" s="38"/>
      <c r="H41" s="11">
        <f>F41+G41</f>
        <v>1558000</v>
      </c>
    </row>
    <row r="42" spans="1:8" s="29" customFormat="1" ht="63" hidden="1">
      <c r="A42" s="30" t="s">
        <v>69</v>
      </c>
      <c r="B42" s="31" t="s">
        <v>70</v>
      </c>
      <c r="C42" s="32"/>
      <c r="D42" s="32"/>
      <c r="E42" s="11">
        <f>C42+D42</f>
        <v>0</v>
      </c>
      <c r="F42" s="32"/>
      <c r="G42" s="38"/>
      <c r="H42" s="11">
        <f>F42+G42</f>
        <v>0</v>
      </c>
    </row>
    <row r="43" spans="1:8" s="29" customFormat="1" ht="81.75" customHeight="1">
      <c r="A43" s="30" t="s">
        <v>71</v>
      </c>
      <c r="B43" s="31" t="s">
        <v>72</v>
      </c>
      <c r="C43" s="32">
        <v>50000000</v>
      </c>
      <c r="D43" s="32"/>
      <c r="E43" s="11">
        <f>C43+D43</f>
        <v>50000000</v>
      </c>
      <c r="F43" s="32">
        <v>50000000</v>
      </c>
      <c r="G43" s="38"/>
      <c r="H43" s="11">
        <f>F43+G43</f>
        <v>50000000</v>
      </c>
    </row>
    <row r="44" spans="1:8" s="29" customFormat="1" ht="83.25" customHeight="1">
      <c r="A44" s="30" t="s">
        <v>73</v>
      </c>
      <c r="B44" s="31" t="s">
        <v>74</v>
      </c>
      <c r="C44" s="32">
        <v>777000000</v>
      </c>
      <c r="D44" s="32"/>
      <c r="E44" s="11">
        <f>C44+D44</f>
        <v>777000000</v>
      </c>
      <c r="F44" s="32">
        <v>777000000</v>
      </c>
      <c r="G44" s="38"/>
      <c r="H44" s="11">
        <f>F44+G44</f>
        <v>777000000</v>
      </c>
    </row>
    <row r="45" spans="1:8" s="33" customFormat="1" ht="33.75" customHeight="1">
      <c r="A45" s="6" t="s">
        <v>75</v>
      </c>
      <c r="B45" s="15" t="s">
        <v>76</v>
      </c>
      <c r="C45" s="8">
        <f t="shared" ref="C45:H45" si="9">C47-C46</f>
        <v>0</v>
      </c>
      <c r="D45" s="8">
        <f t="shared" si="9"/>
        <v>0</v>
      </c>
      <c r="E45" s="8">
        <f t="shared" si="9"/>
        <v>0</v>
      </c>
      <c r="F45" s="8">
        <f t="shared" si="9"/>
        <v>0</v>
      </c>
      <c r="G45" s="8">
        <f t="shared" si="9"/>
        <v>0</v>
      </c>
      <c r="H45" s="8">
        <f t="shared" si="9"/>
        <v>0</v>
      </c>
    </row>
    <row r="46" spans="1:8" s="33" customFormat="1" ht="35.25" customHeight="1">
      <c r="A46" s="9" t="s">
        <v>77</v>
      </c>
      <c r="B46" s="14" t="s">
        <v>78</v>
      </c>
      <c r="C46" s="11">
        <v>51735738879</v>
      </c>
      <c r="D46" s="11"/>
      <c r="E46" s="32">
        <f>42254043640+E11+E16+E30+E39</f>
        <v>53393861922</v>
      </c>
      <c r="F46" s="41">
        <v>55321537562</v>
      </c>
      <c r="G46" s="42"/>
      <c r="H46" s="32">
        <f>46742871440+H11+H16+H30+H39</f>
        <v>55960691064</v>
      </c>
    </row>
    <row r="47" spans="1:8" s="33" customFormat="1" ht="34.5" customHeight="1">
      <c r="A47" s="9" t="s">
        <v>79</v>
      </c>
      <c r="B47" s="14" t="s">
        <v>80</v>
      </c>
      <c r="C47" s="11">
        <v>51735738879</v>
      </c>
      <c r="D47" s="11"/>
      <c r="E47" s="32">
        <f>43058781922+E13+E18+E23+E35</f>
        <v>53393861922</v>
      </c>
      <c r="F47" s="41">
        <v>55321537562</v>
      </c>
      <c r="G47" s="42"/>
      <c r="H47" s="32">
        <f>47183691064+H13+H18+H23+H35</f>
        <v>55960691064</v>
      </c>
    </row>
    <row r="48" spans="1:8" ht="15.75" hidden="1">
      <c r="A48" s="9"/>
      <c r="B48" s="10"/>
      <c r="C48" s="9">
        <v>0</v>
      </c>
      <c r="D48" s="9"/>
      <c r="E48" s="9"/>
      <c r="F48" s="9">
        <v>0</v>
      </c>
      <c r="G48" s="36"/>
      <c r="H48" s="9"/>
    </row>
    <row r="49" spans="1:8" ht="16.5" customHeight="1">
      <c r="A49" s="9"/>
      <c r="B49" s="7" t="s">
        <v>81</v>
      </c>
      <c r="C49" s="8">
        <f t="shared" ref="C49:H49" si="10">C10+C15+C20+C30+C34+C45</f>
        <v>146615239</v>
      </c>
      <c r="D49" s="8">
        <f t="shared" si="10"/>
        <v>658123043</v>
      </c>
      <c r="E49" s="8">
        <f t="shared" si="10"/>
        <v>804738282</v>
      </c>
      <c r="F49" s="8">
        <f t="shared" si="10"/>
        <v>-198333878</v>
      </c>
      <c r="G49" s="8">
        <f t="shared" si="10"/>
        <v>639153502</v>
      </c>
      <c r="H49" s="8">
        <f t="shared" si="10"/>
        <v>440819624</v>
      </c>
    </row>
    <row r="50" spans="1:8" ht="12.75" hidden="1" customHeight="1">
      <c r="E50" s="39">
        <v>774222462</v>
      </c>
      <c r="H50" s="39">
        <v>410303804</v>
      </c>
    </row>
    <row r="51" spans="1:8" ht="12.75" hidden="1" customHeight="1">
      <c r="B51" s="34" t="s">
        <v>82</v>
      </c>
    </row>
    <row r="52" spans="1:8" ht="12.75" hidden="1" customHeight="1">
      <c r="B52" s="34" t="s">
        <v>83</v>
      </c>
    </row>
    <row r="53" spans="1:8" ht="12.75" hidden="1" customHeight="1">
      <c r="B53" s="34" t="s">
        <v>84</v>
      </c>
    </row>
    <row r="54" spans="1:8" hidden="1">
      <c r="B54" s="34" t="s">
        <v>85</v>
      </c>
      <c r="C54" s="35"/>
      <c r="D54" s="35"/>
      <c r="E54" s="35"/>
    </row>
    <row r="55" spans="1:8" hidden="1">
      <c r="B55" s="34" t="s">
        <v>86</v>
      </c>
      <c r="C55" s="35"/>
      <c r="D55" s="35"/>
      <c r="E55" s="35"/>
    </row>
    <row r="56" spans="1:8" hidden="1">
      <c r="B56" s="34" t="s">
        <v>87</v>
      </c>
    </row>
    <row r="57" spans="1:8" hidden="1">
      <c r="B57" s="1" t="s">
        <v>88</v>
      </c>
    </row>
    <row r="58" spans="1:8" hidden="1"/>
    <row r="59" spans="1:8" hidden="1"/>
    <row r="60" spans="1:8" hidden="1">
      <c r="B60" s="1" t="s">
        <v>89</v>
      </c>
    </row>
    <row r="61" spans="1:8" ht="15.75" hidden="1">
      <c r="E61" s="39">
        <v>804738282</v>
      </c>
      <c r="F61" s="39"/>
      <c r="G61" s="39"/>
      <c r="H61" s="39">
        <v>440819624</v>
      </c>
    </row>
  </sheetData>
  <mergeCells count="7">
    <mergeCell ref="A8:B8"/>
    <mergeCell ref="A1:H1"/>
    <mergeCell ref="A2:H2"/>
    <mergeCell ref="A3:H3"/>
    <mergeCell ref="A5:H5"/>
    <mergeCell ref="A6:H6"/>
    <mergeCell ref="A7:H7"/>
  </mergeCells>
  <phoneticPr fontId="10" type="noConversion"/>
  <printOptions horizontalCentered="1"/>
  <pageMargins left="1.1023622047244095" right="0.51181102362204722" top="1.3779527559055118" bottom="0.78740157480314965" header="0.9055118110236221" footer="0.31496062992125984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chernova</cp:lastModifiedBy>
  <cp:lastPrinted>2012-02-17T05:24:05Z</cp:lastPrinted>
  <dcterms:created xsi:type="dcterms:W3CDTF">2012-02-02T09:33:51Z</dcterms:created>
  <dcterms:modified xsi:type="dcterms:W3CDTF">2012-02-20T06:01:37Z</dcterms:modified>
</cp:coreProperties>
</file>