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420" windowWidth="21045" windowHeight="120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Лист2!$A$1:$I$43</definedName>
  </definedNames>
  <calcPr calcId="145621"/>
</workbook>
</file>

<file path=xl/calcChain.xml><?xml version="1.0" encoding="utf-8"?>
<calcChain xmlns="http://schemas.openxmlformats.org/spreadsheetml/2006/main">
  <c r="D42" i="2" l="1"/>
  <c r="D41" i="2"/>
  <c r="C41" i="2"/>
  <c r="C42" i="2"/>
  <c r="C17" i="2"/>
  <c r="C40" i="2"/>
  <c r="H22" i="2"/>
  <c r="H23" i="2"/>
  <c r="E23" i="2"/>
  <c r="E22" i="2"/>
  <c r="D19" i="2"/>
  <c r="D22" i="2"/>
  <c r="G22" i="2"/>
  <c r="E42" i="2"/>
  <c r="E40" i="2" s="1"/>
  <c r="G42" i="2"/>
  <c r="G41" i="2"/>
  <c r="D40" i="2"/>
  <c r="G35" i="2"/>
  <c r="G31" i="2" s="1"/>
  <c r="G32" i="2"/>
  <c r="D35" i="2"/>
  <c r="D31" i="2" s="1"/>
  <c r="D32" i="2"/>
  <c r="G20" i="2"/>
  <c r="G19" i="2" s="1"/>
  <c r="G17" i="2"/>
  <c r="G15" i="2"/>
  <c r="G14" i="2" s="1"/>
  <c r="D24" i="2"/>
  <c r="D20" i="2"/>
  <c r="D17" i="2"/>
  <c r="D14" i="2"/>
  <c r="D43" i="2" s="1"/>
  <c r="D15" i="2"/>
  <c r="D27" i="2"/>
  <c r="G27" i="2"/>
  <c r="G24" i="2" s="1"/>
  <c r="H39" i="2"/>
  <c r="H35" i="2" s="1"/>
  <c r="H31" i="2" s="1"/>
  <c r="H32" i="2"/>
  <c r="H28" i="2"/>
  <c r="H27" i="2" s="1"/>
  <c r="H24" i="2" s="1"/>
  <c r="H25" i="2"/>
  <c r="H21" i="2"/>
  <c r="H41" i="2" s="1"/>
  <c r="H18" i="2"/>
  <c r="H17" i="2"/>
  <c r="H14" i="2"/>
  <c r="H15" i="2"/>
  <c r="E39" i="2"/>
  <c r="E35" i="2"/>
  <c r="E31" i="2"/>
  <c r="E32" i="2"/>
  <c r="E28" i="2"/>
  <c r="E27" i="2"/>
  <c r="E24" i="2"/>
  <c r="E25" i="2"/>
  <c r="E21" i="2"/>
  <c r="E41" i="2"/>
  <c r="E20" i="2"/>
  <c r="E19" i="2" s="1"/>
  <c r="E18" i="2"/>
  <c r="E17" i="2"/>
  <c r="E14" i="2"/>
  <c r="E15" i="2"/>
  <c r="F42" i="2"/>
  <c r="F41" i="2"/>
  <c r="C20" i="2"/>
  <c r="C19" i="2" s="1"/>
  <c r="C15" i="2"/>
  <c r="C14" i="2" s="1"/>
  <c r="C43" i="2" s="1"/>
  <c r="C32" i="2"/>
  <c r="F35" i="2"/>
  <c r="F31" i="2" s="1"/>
  <c r="C35" i="2"/>
  <c r="C31" i="2" s="1"/>
  <c r="F32" i="2"/>
  <c r="F29" i="2"/>
  <c r="C29" i="2"/>
  <c r="F27" i="2"/>
  <c r="F24" i="2" s="1"/>
  <c r="F43" i="2" s="1"/>
  <c r="C27" i="2"/>
  <c r="F25" i="2"/>
  <c r="C25" i="2"/>
  <c r="C24" i="2"/>
  <c r="F22" i="2"/>
  <c r="C22" i="2"/>
  <c r="F20" i="2"/>
  <c r="F19" i="2"/>
  <c r="F17" i="2"/>
  <c r="F15" i="2"/>
  <c r="C34" i="1"/>
  <c r="C32" i="1" s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4" i="1"/>
  <c r="C47" i="1"/>
  <c r="F40" i="2"/>
  <c r="F14" i="2"/>
  <c r="G40" i="2"/>
  <c r="G43" i="2" l="1"/>
  <c r="E43" i="2"/>
  <c r="C53" i="1"/>
  <c r="H42" i="2"/>
  <c r="H40" i="2" s="1"/>
  <c r="H20" i="2"/>
  <c r="H19" i="2" s="1"/>
  <c r="H43" i="2" s="1"/>
</calcChain>
</file>

<file path=xl/sharedStrings.xml><?xml version="1.0" encoding="utf-8"?>
<sst xmlns="http://schemas.openxmlformats.org/spreadsheetml/2006/main" count="170" uniqueCount="142">
  <si>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</si>
  <si>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</si>
  <si>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</si>
  <si>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</si>
  <si>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</si>
  <si>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</si>
  <si>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</si>
  <si>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</si>
  <si>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</si>
  <si>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</si>
  <si>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</si>
  <si>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</si>
  <si>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</si>
  <si>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</si>
  <si>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</si>
  <si>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</si>
  <si>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</si>
  <si>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</si>
  <si>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</si>
  <si>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</si>
  <si>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</si>
  <si>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</si>
  <si>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</si>
  <si>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</si>
  <si>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</si>
  <si>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</si>
  <si>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</si>
  <si>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</si>
  <si>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</si>
  <si>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</si>
  <si>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</si>
  <si>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</si>
  <si>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</si>
  <si>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</si>
  <si>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</si>
  <si>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</si>
  <si>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</si>
  <si>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</si>
  <si>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</si>
  <si>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</si>
  <si>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</si>
  <si>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</si>
  <si>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</si>
  <si>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</si>
  <si>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</si>
  <si>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</si>
  <si>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</si>
  <si>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</si>
  <si>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</si>
  <si>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</si>
  <si>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</si>
  <si>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</si>
  <si>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</si>
  <si>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</si>
  <si>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</si>
  <si>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</si>
  <si>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</si>
  <si>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</si>
  <si>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</si>
  <si>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</si>
  <si>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</si>
  <si>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</si>
  <si>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</si>
  <si>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</si>
  <si>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</si>
  <si>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</si>
  <si>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</si>
  <si>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</si>
  <si>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</si>
  <si>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</si>
  <si>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</si>
  <si>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</si>
  <si>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</si>
  <si>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</si>
  <si>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</si>
  <si>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</si>
  <si>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</si>
  <si>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</si>
  <si>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</si>
  <si>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</si>
  <si>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</si>
  <si>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</si>
  <si>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</si>
  <si>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</si>
  <si>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</si>
  <si>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</si>
  <si>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</si>
  <si>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</si>
  <si>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</si>
  <si>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</si>
  <si>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</si>
  <si>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</si>
  <si>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</si>
  <si>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</si>
  <si>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</si>
  <si>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</si>
  <si>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</si>
  <si>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</si>
  <si>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</si>
  <si>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</si>
  <si>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</si>
  <si>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</si>
  <si>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</si>
  <si>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</si>
  <si>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</si>
  <si>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</si>
  <si>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</si>
  <si>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</si>
  <si>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</si>
  <si>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</si>
  <si>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</si>
  <si>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</si>
  <si>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</si>
  <si>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</si>
  <si>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</si>
  <si>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</si>
  <si>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</si>
  <si>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</si>
  <si>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</si>
  <si>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</si>
  <si>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</si>
  <si>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</si>
  <si>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2019 и 2020 годов </t>
  </si>
  <si>
    <t>2019 год
(руб.)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</si>
  <si>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</si>
  <si>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</si>
  <si>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</si>
  <si>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</si>
  <si>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</si>
  <si>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</si>
  <si>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</si>
  <si>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</si>
  <si>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</si>
  <si>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</si>
  <si>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</si>
  <si>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</si>
  <si>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>Уточнение февраля</t>
  </si>
  <si>
    <t>от 25.12.2017 № 65-з</t>
  </si>
  <si>
    <t>"Приложение 22</t>
  </si>
  <si>
    <t>"</t>
  </si>
  <si>
    <t>Приложение 14</t>
  </si>
  <si>
    <t>от 06.03.2018 № 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</si>
</sst>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1" fillId="0" borderId="0" xfId="0" applyFont="1" applyFill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5" t="s">
        <v>70</v>
      </c>
      <c r="B2" s="45"/>
      <c r="C2" s="45"/>
    </row>
    <row r="3" spans="1:3" ht="15.75" x14ac:dyDescent="0.25">
      <c r="A3" s="45" t="s">
        <v>62</v>
      </c>
      <c r="B3" s="45"/>
      <c r="C3" s="45"/>
    </row>
    <row r="4" spans="1:3" ht="15.75" x14ac:dyDescent="0.25">
      <c r="A4" s="45" t="s">
        <v>63</v>
      </c>
      <c r="B4" s="45"/>
      <c r="C4" s="4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4" t="s">
        <v>21</v>
      </c>
      <c r="B7" s="44"/>
      <c r="C7" s="44"/>
    </row>
    <row r="8" spans="1:3" ht="18.75" x14ac:dyDescent="0.3">
      <c r="A8" s="44" t="s">
        <v>67</v>
      </c>
      <c r="B8" s="44"/>
      <c r="C8" s="44"/>
    </row>
    <row r="9" spans="1:3" ht="18.75" x14ac:dyDescent="0.3">
      <c r="A9" s="44" t="s">
        <v>69</v>
      </c>
      <c r="B9" s="44"/>
      <c r="C9" s="4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27.28515625" style="24" customWidth="1"/>
    <col min="2" max="2" width="70.140625" style="24" customWidth="1"/>
    <col min="3" max="4" width="15.140625" style="24" hidden="1" customWidth="1"/>
    <col min="5" max="5" width="15.7109375" style="24" customWidth="1"/>
    <col min="6" max="6" width="15.42578125" style="24" hidden="1" customWidth="1"/>
    <col min="7" max="7" width="16.5703125" style="24" hidden="1" customWidth="1"/>
    <col min="8" max="8" width="15.7109375" style="24" customWidth="1"/>
    <col min="9" max="9" width="1.7109375" style="24" customWidth="1"/>
    <col min="10" max="16384" width="9.140625" style="24"/>
  </cols>
  <sheetData>
    <row r="1" spans="1:8" ht="15.75" x14ac:dyDescent="0.25">
      <c r="A1" s="45" t="s">
        <v>140</v>
      </c>
      <c r="B1" s="45"/>
      <c r="C1" s="45"/>
      <c r="D1" s="45"/>
      <c r="E1" s="45"/>
      <c r="F1" s="45"/>
      <c r="G1" s="45"/>
      <c r="H1" s="45"/>
    </row>
    <row r="2" spans="1:8" ht="15.75" x14ac:dyDescent="0.25">
      <c r="A2" s="45" t="s">
        <v>62</v>
      </c>
      <c r="B2" s="45"/>
      <c r="C2" s="45"/>
      <c r="D2" s="45"/>
      <c r="E2" s="45"/>
      <c r="F2" s="45"/>
      <c r="G2" s="45"/>
      <c r="H2" s="45"/>
    </row>
    <row r="3" spans="1:8" ht="21" customHeight="1" x14ac:dyDescent="0.2">
      <c r="A3" s="48" t="s">
        <v>141</v>
      </c>
      <c r="B3" s="48"/>
      <c r="C3" s="48"/>
      <c r="D3" s="48"/>
      <c r="E3" s="48"/>
      <c r="F3" s="48"/>
      <c r="G3" s="48"/>
      <c r="H3" s="48"/>
    </row>
    <row r="4" spans="1:8" ht="15.75" x14ac:dyDescent="0.25">
      <c r="A4" s="36"/>
      <c r="B4" s="37"/>
      <c r="C4" s="37"/>
      <c r="D4" s="37"/>
      <c r="E4" s="37"/>
      <c r="F4" s="37"/>
    </row>
    <row r="5" spans="1:8" ht="15.75" x14ac:dyDescent="0.25">
      <c r="A5" s="45" t="s">
        <v>138</v>
      </c>
      <c r="B5" s="45"/>
      <c r="C5" s="45"/>
      <c r="D5" s="45"/>
      <c r="E5" s="45"/>
      <c r="F5" s="45"/>
      <c r="G5" s="45"/>
      <c r="H5" s="45"/>
    </row>
    <row r="6" spans="1:8" ht="15.75" x14ac:dyDescent="0.25">
      <c r="A6" s="45" t="s">
        <v>62</v>
      </c>
      <c r="B6" s="45"/>
      <c r="C6" s="45"/>
      <c r="D6" s="45"/>
      <c r="E6" s="45"/>
      <c r="F6" s="45"/>
      <c r="G6" s="45"/>
      <c r="H6" s="45"/>
    </row>
    <row r="7" spans="1:8" ht="15.75" x14ac:dyDescent="0.25">
      <c r="A7" s="45" t="s">
        <v>137</v>
      </c>
      <c r="B7" s="45"/>
      <c r="C7" s="45"/>
      <c r="D7" s="45"/>
      <c r="E7" s="45"/>
      <c r="F7" s="45"/>
      <c r="G7" s="45"/>
      <c r="H7" s="45"/>
    </row>
    <row r="8" spans="1:8" ht="6" customHeight="1" x14ac:dyDescent="0.2">
      <c r="A8" s="28"/>
      <c r="C8" s="28"/>
      <c r="D8" s="28"/>
      <c r="E8" s="28"/>
      <c r="F8" s="28"/>
    </row>
    <row r="9" spans="1:8" ht="18.75" x14ac:dyDescent="0.3">
      <c r="A9" s="47" t="s">
        <v>21</v>
      </c>
      <c r="B9" s="47"/>
      <c r="C9" s="47"/>
      <c r="D9" s="47"/>
      <c r="E9" s="47"/>
      <c r="F9" s="47"/>
      <c r="G9" s="47"/>
      <c r="H9" s="47"/>
    </row>
    <row r="10" spans="1:8" ht="18" customHeight="1" x14ac:dyDescent="0.3">
      <c r="A10" s="47" t="s">
        <v>106</v>
      </c>
      <c r="B10" s="47"/>
      <c r="C10" s="47"/>
      <c r="D10" s="47"/>
      <c r="E10" s="47"/>
      <c r="F10" s="47"/>
      <c r="G10" s="47"/>
      <c r="H10" s="47"/>
    </row>
    <row r="11" spans="1:8" ht="18.75" x14ac:dyDescent="0.3">
      <c r="A11" s="47" t="s">
        <v>122</v>
      </c>
      <c r="B11" s="47"/>
      <c r="C11" s="47"/>
      <c r="D11" s="47"/>
      <c r="E11" s="47"/>
      <c r="F11" s="47"/>
      <c r="G11" s="47"/>
      <c r="H11" s="47"/>
    </row>
    <row r="12" spans="1:8" ht="18.75" x14ac:dyDescent="0.3">
      <c r="A12" s="46"/>
      <c r="B12" s="46"/>
    </row>
    <row r="13" spans="1:8" ht="39" customHeight="1" x14ac:dyDescent="0.2">
      <c r="A13" s="38" t="s">
        <v>5</v>
      </c>
      <c r="B13" s="38" t="s">
        <v>20</v>
      </c>
      <c r="C13" s="21" t="s">
        <v>123</v>
      </c>
      <c r="D13" s="21" t="s">
        <v>136</v>
      </c>
      <c r="E13" s="21" t="s">
        <v>123</v>
      </c>
      <c r="F13" s="21" t="s">
        <v>124</v>
      </c>
      <c r="G13" s="21" t="s">
        <v>136</v>
      </c>
      <c r="H13" s="21" t="s">
        <v>124</v>
      </c>
    </row>
    <row r="14" spans="1:8" ht="33" customHeight="1" x14ac:dyDescent="0.25">
      <c r="A14" s="25" t="s">
        <v>125</v>
      </c>
      <c r="B14" s="31" t="s">
        <v>71</v>
      </c>
      <c r="C14" s="26">
        <f t="shared" ref="C14:H14" si="0">C15-C17</f>
        <v>-2300000000</v>
      </c>
      <c r="D14" s="26">
        <f t="shared" si="0"/>
        <v>0</v>
      </c>
      <c r="E14" s="26">
        <f t="shared" si="0"/>
        <v>-2300000000</v>
      </c>
      <c r="F14" s="26">
        <f t="shared" si="0"/>
        <v>-900000000</v>
      </c>
      <c r="G14" s="26">
        <f t="shared" si="0"/>
        <v>0</v>
      </c>
      <c r="H14" s="26">
        <f t="shared" si="0"/>
        <v>-900000000</v>
      </c>
    </row>
    <row r="15" spans="1:8" ht="48.75" hidden="1" customHeight="1" x14ac:dyDescent="0.25">
      <c r="A15" s="25" t="s">
        <v>23</v>
      </c>
      <c r="B15" s="31" t="s">
        <v>72</v>
      </c>
      <c r="C15" s="26">
        <f t="shared" ref="C15:H15" si="1">C16</f>
        <v>0</v>
      </c>
      <c r="D15" s="26">
        <f t="shared" si="1"/>
        <v>0</v>
      </c>
      <c r="E15" s="26">
        <f t="shared" si="1"/>
        <v>0</v>
      </c>
      <c r="F15" s="26">
        <f t="shared" si="1"/>
        <v>0</v>
      </c>
      <c r="G15" s="26">
        <f t="shared" si="1"/>
        <v>0</v>
      </c>
      <c r="H15" s="26">
        <f t="shared" si="1"/>
        <v>0</v>
      </c>
    </row>
    <row r="16" spans="1:8" ht="48" hidden="1" customHeight="1" x14ac:dyDescent="0.25">
      <c r="A16" s="23" t="s">
        <v>7</v>
      </c>
      <c r="B16" s="35" t="s">
        <v>107</v>
      </c>
      <c r="C16" s="22"/>
      <c r="D16" s="22"/>
      <c r="E16" s="22"/>
      <c r="F16" s="22"/>
      <c r="G16" s="22"/>
      <c r="H16" s="22"/>
    </row>
    <row r="17" spans="1:8" ht="48" customHeight="1" x14ac:dyDescent="0.25">
      <c r="A17" s="25" t="s">
        <v>126</v>
      </c>
      <c r="B17" s="31" t="s">
        <v>88</v>
      </c>
      <c r="C17" s="26">
        <f t="shared" ref="C17:H17" si="2">C18</f>
        <v>2300000000</v>
      </c>
      <c r="D17" s="26">
        <f t="shared" si="2"/>
        <v>0</v>
      </c>
      <c r="E17" s="26">
        <f t="shared" si="2"/>
        <v>2300000000</v>
      </c>
      <c r="F17" s="26">
        <f t="shared" si="2"/>
        <v>900000000</v>
      </c>
      <c r="G17" s="26">
        <f t="shared" si="2"/>
        <v>0</v>
      </c>
      <c r="H17" s="26">
        <f t="shared" si="2"/>
        <v>900000000</v>
      </c>
    </row>
    <row r="18" spans="1:8" ht="50.25" customHeight="1" x14ac:dyDescent="0.25">
      <c r="A18" s="23" t="s">
        <v>8</v>
      </c>
      <c r="B18" s="35" t="s">
        <v>108</v>
      </c>
      <c r="C18" s="22">
        <v>2300000000</v>
      </c>
      <c r="D18" s="22"/>
      <c r="E18" s="22">
        <f>C18+D18</f>
        <v>2300000000</v>
      </c>
      <c r="F18" s="22">
        <v>900000000</v>
      </c>
      <c r="G18" s="22"/>
      <c r="H18" s="22">
        <f>F18+G18</f>
        <v>900000000</v>
      </c>
    </row>
    <row r="19" spans="1:8" ht="17.25" customHeight="1" x14ac:dyDescent="0.25">
      <c r="A19" s="25" t="s">
        <v>127</v>
      </c>
      <c r="B19" s="31" t="s">
        <v>73</v>
      </c>
      <c r="C19" s="26">
        <f t="shared" ref="C19:H19" si="3">C20-C22</f>
        <v>2987451483</v>
      </c>
      <c r="D19" s="26">
        <f t="shared" si="3"/>
        <v>38157750</v>
      </c>
      <c r="E19" s="26">
        <f t="shared" si="3"/>
        <v>3025609233</v>
      </c>
      <c r="F19" s="26">
        <f t="shared" si="3"/>
        <v>2275236597</v>
      </c>
      <c r="G19" s="26">
        <f t="shared" si="3"/>
        <v>76315500</v>
      </c>
      <c r="H19" s="26">
        <f t="shared" si="3"/>
        <v>2351552097</v>
      </c>
    </row>
    <row r="20" spans="1:8" ht="31.5" x14ac:dyDescent="0.25">
      <c r="A20" s="25" t="s">
        <v>128</v>
      </c>
      <c r="B20" s="31" t="s">
        <v>74</v>
      </c>
      <c r="C20" s="26">
        <f t="shared" ref="C20:H20" si="4">C21</f>
        <v>2987451483</v>
      </c>
      <c r="D20" s="26">
        <f t="shared" si="4"/>
        <v>38157750</v>
      </c>
      <c r="E20" s="26">
        <f t="shared" si="4"/>
        <v>3025609233</v>
      </c>
      <c r="F20" s="26">
        <f t="shared" si="4"/>
        <v>2275236597</v>
      </c>
      <c r="G20" s="26">
        <f t="shared" si="4"/>
        <v>3884315500</v>
      </c>
      <c r="H20" s="26">
        <f t="shared" si="4"/>
        <v>6159552097</v>
      </c>
    </row>
    <row r="21" spans="1:8" ht="31.5" x14ac:dyDescent="0.25">
      <c r="A21" s="23" t="s">
        <v>75</v>
      </c>
      <c r="B21" s="35" t="s">
        <v>109</v>
      </c>
      <c r="C21" s="22">
        <v>2987451483</v>
      </c>
      <c r="D21" s="22">
        <v>38157750</v>
      </c>
      <c r="E21" s="22">
        <f>C21+D21</f>
        <v>3025609233</v>
      </c>
      <c r="F21" s="22">
        <v>2275236597</v>
      </c>
      <c r="G21" s="22">
        <v>3884315500</v>
      </c>
      <c r="H21" s="22">
        <f>F21+G21</f>
        <v>6159552097</v>
      </c>
    </row>
    <row r="22" spans="1:8" ht="31.5" customHeight="1" x14ac:dyDescent="0.25">
      <c r="A22" s="25" t="s">
        <v>76</v>
      </c>
      <c r="B22" s="31" t="s">
        <v>77</v>
      </c>
      <c r="C22" s="26">
        <f>C23</f>
        <v>0</v>
      </c>
      <c r="D22" s="26">
        <f>D23</f>
        <v>0</v>
      </c>
      <c r="E22" s="26">
        <f>C22+D22</f>
        <v>0</v>
      </c>
      <c r="F22" s="26">
        <f>F23</f>
        <v>0</v>
      </c>
      <c r="G22" s="26">
        <f>G23</f>
        <v>3808000000</v>
      </c>
      <c r="H22" s="26">
        <f>F22+G22</f>
        <v>3808000000</v>
      </c>
    </row>
    <row r="23" spans="1:8" ht="31.5" x14ac:dyDescent="0.25">
      <c r="A23" s="23" t="s">
        <v>78</v>
      </c>
      <c r="B23" s="35" t="s">
        <v>110</v>
      </c>
      <c r="C23" s="22"/>
      <c r="D23" s="22"/>
      <c r="E23" s="22">
        <f>C23+D23</f>
        <v>0</v>
      </c>
      <c r="F23" s="22"/>
      <c r="G23" s="22">
        <v>3808000000</v>
      </c>
      <c r="H23" s="22">
        <f>F23+G23</f>
        <v>3808000000</v>
      </c>
    </row>
    <row r="24" spans="1:8" ht="31.5" x14ac:dyDescent="0.25">
      <c r="A24" s="25" t="s">
        <v>129</v>
      </c>
      <c r="B24" s="31" t="s">
        <v>91</v>
      </c>
      <c r="C24" s="26">
        <f t="shared" ref="C24:H24" si="5">C25-C27</f>
        <v>-687676350</v>
      </c>
      <c r="D24" s="26">
        <f t="shared" si="5"/>
        <v>-38157750</v>
      </c>
      <c r="E24" s="26">
        <f t="shared" si="5"/>
        <v>-725834100</v>
      </c>
      <c r="F24" s="26">
        <f t="shared" si="5"/>
        <v>-1375352700</v>
      </c>
      <c r="G24" s="26">
        <f t="shared" si="5"/>
        <v>-76315500</v>
      </c>
      <c r="H24" s="26">
        <f t="shared" si="5"/>
        <v>-1451668200</v>
      </c>
    </row>
    <row r="25" spans="1:8" ht="47.25" hidden="1" x14ac:dyDescent="0.25">
      <c r="A25" s="25" t="s">
        <v>111</v>
      </c>
      <c r="B25" s="31" t="s">
        <v>92</v>
      </c>
      <c r="C25" s="26">
        <f>C26</f>
        <v>0</v>
      </c>
      <c r="D25" s="26"/>
      <c r="E25" s="26">
        <f>E26</f>
        <v>0</v>
      </c>
      <c r="F25" s="26">
        <f>F26</f>
        <v>0</v>
      </c>
      <c r="G25" s="26"/>
      <c r="H25" s="26">
        <f>H26</f>
        <v>0</v>
      </c>
    </row>
    <row r="26" spans="1:8" ht="47.25" hidden="1" x14ac:dyDescent="0.25">
      <c r="A26" s="23" t="s">
        <v>112</v>
      </c>
      <c r="B26" s="35" t="s">
        <v>113</v>
      </c>
      <c r="C26" s="27"/>
      <c r="D26" s="27"/>
      <c r="E26" s="27"/>
      <c r="F26" s="27"/>
      <c r="G26" s="27"/>
      <c r="H26" s="27"/>
    </row>
    <row r="27" spans="1:8" ht="50.25" customHeight="1" x14ac:dyDescent="0.25">
      <c r="A27" s="25" t="s">
        <v>130</v>
      </c>
      <c r="B27" s="31" t="s">
        <v>79</v>
      </c>
      <c r="C27" s="26">
        <f t="shared" ref="C27:H27" si="6">C28</f>
        <v>687676350</v>
      </c>
      <c r="D27" s="26">
        <f t="shared" si="6"/>
        <v>38157750</v>
      </c>
      <c r="E27" s="26">
        <f t="shared" si="6"/>
        <v>725834100</v>
      </c>
      <c r="F27" s="26">
        <f t="shared" si="6"/>
        <v>1375352700</v>
      </c>
      <c r="G27" s="26">
        <f>G28</f>
        <v>76315500</v>
      </c>
      <c r="H27" s="26">
        <f t="shared" si="6"/>
        <v>1451668200</v>
      </c>
    </row>
    <row r="28" spans="1:8" ht="47.25" x14ac:dyDescent="0.25">
      <c r="A28" s="23" t="s">
        <v>114</v>
      </c>
      <c r="B28" s="35" t="s">
        <v>115</v>
      </c>
      <c r="C28" s="22">
        <v>687676350</v>
      </c>
      <c r="D28" s="22">
        <v>38157750</v>
      </c>
      <c r="E28" s="22">
        <f>C28+D28</f>
        <v>725834100</v>
      </c>
      <c r="F28" s="22">
        <v>1375352700</v>
      </c>
      <c r="G28" s="22">
        <v>76315500</v>
      </c>
      <c r="H28" s="22">
        <f>F28+G28</f>
        <v>1451668200</v>
      </c>
    </row>
    <row r="29" spans="1:8" ht="31.5" hidden="1" x14ac:dyDescent="0.25">
      <c r="A29" s="25" t="s">
        <v>80</v>
      </c>
      <c r="B29" s="31" t="s">
        <v>29</v>
      </c>
      <c r="C29" s="26">
        <f>C30</f>
        <v>0</v>
      </c>
      <c r="D29" s="26"/>
      <c r="E29" s="26"/>
      <c r="F29" s="26">
        <f>F30</f>
        <v>0</v>
      </c>
      <c r="G29" s="26"/>
      <c r="H29" s="26"/>
    </row>
    <row r="30" spans="1:8" ht="31.5" hidden="1" x14ac:dyDescent="0.25">
      <c r="A30" s="23" t="s">
        <v>93</v>
      </c>
      <c r="B30" s="35" t="s">
        <v>121</v>
      </c>
      <c r="C30" s="22"/>
      <c r="D30" s="22"/>
      <c r="E30" s="22"/>
      <c r="F30" s="22"/>
      <c r="G30" s="22"/>
      <c r="H30" s="22"/>
    </row>
    <row r="31" spans="1:8" ht="31.5" x14ac:dyDescent="0.25">
      <c r="A31" s="25" t="s">
        <v>131</v>
      </c>
      <c r="B31" s="31" t="s">
        <v>89</v>
      </c>
      <c r="C31" s="30">
        <f t="shared" ref="C31:H31" si="7">C35-C32</f>
        <v>224867</v>
      </c>
      <c r="D31" s="30">
        <f t="shared" si="7"/>
        <v>0</v>
      </c>
      <c r="E31" s="30">
        <f t="shared" si="7"/>
        <v>224867</v>
      </c>
      <c r="F31" s="30">
        <f t="shared" si="7"/>
        <v>116103</v>
      </c>
      <c r="G31" s="30">
        <f t="shared" si="7"/>
        <v>0</v>
      </c>
      <c r="H31" s="30">
        <f t="shared" si="7"/>
        <v>116103</v>
      </c>
    </row>
    <row r="32" spans="1:8" ht="33" hidden="1" customHeight="1" x14ac:dyDescent="0.25">
      <c r="A32" s="25" t="s">
        <v>81</v>
      </c>
      <c r="B32" s="31" t="s">
        <v>83</v>
      </c>
      <c r="C32" s="26">
        <f t="shared" ref="C32:H32" si="8">C33+C34</f>
        <v>0</v>
      </c>
      <c r="D32" s="26">
        <f t="shared" si="8"/>
        <v>0</v>
      </c>
      <c r="E32" s="26">
        <f t="shared" si="8"/>
        <v>0</v>
      </c>
      <c r="F32" s="26">
        <f t="shared" si="8"/>
        <v>0</v>
      </c>
      <c r="G32" s="26">
        <f t="shared" si="8"/>
        <v>0</v>
      </c>
      <c r="H32" s="26">
        <f t="shared" si="8"/>
        <v>0</v>
      </c>
    </row>
    <row r="33" spans="1:9" ht="49.5" hidden="1" customHeight="1" x14ac:dyDescent="0.25">
      <c r="A33" s="23" t="s">
        <v>84</v>
      </c>
      <c r="B33" s="34" t="s">
        <v>85</v>
      </c>
      <c r="C33" s="22"/>
      <c r="D33" s="22"/>
      <c r="E33" s="22"/>
      <c r="F33" s="22"/>
      <c r="G33" s="22"/>
      <c r="H33" s="22"/>
    </row>
    <row r="34" spans="1:9" s="39" customFormat="1" ht="63" hidden="1" customHeight="1" x14ac:dyDescent="0.25">
      <c r="A34" s="23" t="s">
        <v>116</v>
      </c>
      <c r="B34" s="35" t="s">
        <v>117</v>
      </c>
      <c r="C34" s="22"/>
      <c r="D34" s="22"/>
      <c r="E34" s="22"/>
      <c r="F34" s="22"/>
      <c r="G34" s="22"/>
      <c r="H34" s="22"/>
    </row>
    <row r="35" spans="1:9" ht="36" customHeight="1" x14ac:dyDescent="0.25">
      <c r="A35" s="25" t="s">
        <v>132</v>
      </c>
      <c r="B35" s="31" t="s">
        <v>90</v>
      </c>
      <c r="C35" s="26">
        <f t="shared" ref="C35:H35" si="9">SUM(C36:C39)</f>
        <v>224867</v>
      </c>
      <c r="D35" s="26">
        <f t="shared" si="9"/>
        <v>0</v>
      </c>
      <c r="E35" s="26">
        <f t="shared" si="9"/>
        <v>224867</v>
      </c>
      <c r="F35" s="26">
        <f t="shared" si="9"/>
        <v>116103</v>
      </c>
      <c r="G35" s="26">
        <f t="shared" si="9"/>
        <v>0</v>
      </c>
      <c r="H35" s="26">
        <f t="shared" si="9"/>
        <v>116103</v>
      </c>
    </row>
    <row r="36" spans="1:9" ht="62.25" hidden="1" customHeight="1" x14ac:dyDescent="0.25">
      <c r="A36" s="23" t="s">
        <v>98</v>
      </c>
      <c r="B36" s="35" t="s">
        <v>99</v>
      </c>
      <c r="C36" s="22"/>
      <c r="D36" s="22"/>
      <c r="E36" s="22"/>
      <c r="F36" s="22"/>
      <c r="G36" s="22"/>
      <c r="H36" s="22"/>
    </row>
    <row r="37" spans="1:9" ht="80.25" hidden="1" customHeight="1" x14ac:dyDescent="0.25">
      <c r="A37" s="23" t="s">
        <v>100</v>
      </c>
      <c r="B37" s="35" t="s">
        <v>105</v>
      </c>
      <c r="C37" s="22"/>
      <c r="D37" s="22"/>
      <c r="E37" s="22"/>
      <c r="F37" s="22"/>
      <c r="G37" s="22"/>
      <c r="H37" s="22"/>
    </row>
    <row r="38" spans="1:9" ht="50.25" hidden="1" customHeight="1" x14ac:dyDescent="0.25">
      <c r="A38" s="23" t="s">
        <v>86</v>
      </c>
      <c r="B38" s="35" t="s">
        <v>87</v>
      </c>
      <c r="C38" s="22"/>
      <c r="D38" s="22"/>
      <c r="E38" s="22"/>
      <c r="F38" s="22"/>
      <c r="G38" s="22"/>
      <c r="H38" s="22"/>
    </row>
    <row r="39" spans="1:9" ht="47.25" x14ac:dyDescent="0.25">
      <c r="A39" s="23" t="s">
        <v>118</v>
      </c>
      <c r="B39" s="35" t="s">
        <v>119</v>
      </c>
      <c r="C39" s="22">
        <v>224867</v>
      </c>
      <c r="D39" s="22"/>
      <c r="E39" s="22">
        <f>C39+D39</f>
        <v>224867</v>
      </c>
      <c r="F39" s="22">
        <v>116103</v>
      </c>
      <c r="G39" s="22"/>
      <c r="H39" s="22">
        <f>F39+G39</f>
        <v>116103</v>
      </c>
    </row>
    <row r="40" spans="1:9" s="40" customFormat="1" ht="18.75" customHeight="1" x14ac:dyDescent="0.25">
      <c r="A40" s="25" t="s">
        <v>133</v>
      </c>
      <c r="B40" s="31" t="s">
        <v>82</v>
      </c>
      <c r="C40" s="26">
        <f t="shared" ref="C40:H40" si="10">C42-C41</f>
        <v>0</v>
      </c>
      <c r="D40" s="26">
        <f t="shared" si="10"/>
        <v>0</v>
      </c>
      <c r="E40" s="26">
        <f t="shared" si="10"/>
        <v>0</v>
      </c>
      <c r="F40" s="26">
        <f t="shared" si="10"/>
        <v>0</v>
      </c>
      <c r="G40" s="26">
        <f t="shared" si="10"/>
        <v>0</v>
      </c>
      <c r="H40" s="26">
        <f t="shared" si="10"/>
        <v>0</v>
      </c>
    </row>
    <row r="41" spans="1:9" s="40" customFormat="1" ht="31.5" x14ac:dyDescent="0.25">
      <c r="A41" s="23" t="s">
        <v>134</v>
      </c>
      <c r="B41" s="35" t="s">
        <v>42</v>
      </c>
      <c r="C41" s="42">
        <f>62656800060+C16+C21+C39</f>
        <v>65644476410</v>
      </c>
      <c r="D41" s="42">
        <f>157290500+D16+D21+D39</f>
        <v>195448250</v>
      </c>
      <c r="E41" s="42">
        <f>62814090560+E16+E21+E39</f>
        <v>65839924660</v>
      </c>
      <c r="F41" s="42">
        <f>67153317660+F16+F21+F39</f>
        <v>69428670360</v>
      </c>
      <c r="G41" s="42">
        <f>65053400+G16+G21+G39</f>
        <v>3949368900</v>
      </c>
      <c r="H41" s="42">
        <f>67218371060+H16+H21+H39</f>
        <v>73378039260</v>
      </c>
    </row>
    <row r="42" spans="1:9" s="40" customFormat="1" ht="31.5" x14ac:dyDescent="0.25">
      <c r="A42" s="23" t="s">
        <v>135</v>
      </c>
      <c r="B42" s="35" t="s">
        <v>41</v>
      </c>
      <c r="C42" s="42">
        <f>62656800060+C18+C23+C28</f>
        <v>65644476410</v>
      </c>
      <c r="D42" s="42">
        <f>157290500+D18+D23+D28</f>
        <v>195448250</v>
      </c>
      <c r="E42" s="42">
        <f>62814090560+E18+E23+E28</f>
        <v>65839924660</v>
      </c>
      <c r="F42" s="42">
        <f>67153317660+F18+F23+F28</f>
        <v>69428670360</v>
      </c>
      <c r="G42" s="42">
        <f>65053400+G18+G23+G28</f>
        <v>3949368900</v>
      </c>
      <c r="H42" s="42">
        <f>67218371060+H18+H23+H28</f>
        <v>73378039260</v>
      </c>
    </row>
    <row r="43" spans="1:9" ht="17.25" customHeight="1" x14ac:dyDescent="0.25">
      <c r="A43" s="23"/>
      <c r="B43" s="33" t="s">
        <v>120</v>
      </c>
      <c r="C43" s="26">
        <f t="shared" ref="C43:H43" si="11">C14+C19+C24+C29+C31+C40</f>
        <v>0</v>
      </c>
      <c r="D43" s="26">
        <f t="shared" si="11"/>
        <v>0</v>
      </c>
      <c r="E43" s="26">
        <f t="shared" si="11"/>
        <v>0</v>
      </c>
      <c r="F43" s="26">
        <f t="shared" si="11"/>
        <v>0</v>
      </c>
      <c r="G43" s="26">
        <f t="shared" si="11"/>
        <v>0</v>
      </c>
      <c r="H43" s="26">
        <f t="shared" si="11"/>
        <v>0</v>
      </c>
      <c r="I43" s="43" t="s">
        <v>139</v>
      </c>
    </row>
    <row r="44" spans="1:9" ht="15.75" x14ac:dyDescent="0.25">
      <c r="C44" s="32"/>
      <c r="D44" s="32"/>
      <c r="E44" s="32"/>
      <c r="F44" s="32"/>
    </row>
    <row r="45" spans="1:9" ht="12.75" hidden="1" customHeight="1" x14ac:dyDescent="0.25">
      <c r="C45" s="22">
        <v>5914144791.3538399</v>
      </c>
      <c r="D45" s="22"/>
      <c r="E45" s="22"/>
      <c r="F45" s="22">
        <v>5344121783.52631</v>
      </c>
    </row>
    <row r="46" spans="1:9" ht="12.75" hidden="1" customHeight="1" x14ac:dyDescent="0.2">
      <c r="B46" s="41" t="s">
        <v>94</v>
      </c>
    </row>
    <row r="47" spans="1:9" ht="12.75" hidden="1" customHeight="1" x14ac:dyDescent="0.2">
      <c r="B47" s="41" t="s">
        <v>95</v>
      </c>
    </row>
    <row r="48" spans="1:9" ht="12.75" hidden="1" customHeight="1" x14ac:dyDescent="0.2">
      <c r="B48" s="41" t="s">
        <v>96</v>
      </c>
    </row>
    <row r="49" spans="2:6" hidden="1" x14ac:dyDescent="0.2">
      <c r="B49" s="41" t="s">
        <v>101</v>
      </c>
      <c r="C49" s="29"/>
      <c r="D49" s="29"/>
      <c r="E49" s="29"/>
      <c r="F49" s="29"/>
    </row>
    <row r="50" spans="2:6" hidden="1" x14ac:dyDescent="0.2">
      <c r="B50" s="41" t="s">
        <v>102</v>
      </c>
      <c r="C50" s="29"/>
      <c r="D50" s="29"/>
      <c r="E50" s="29"/>
      <c r="F50" s="29"/>
    </row>
    <row r="51" spans="2:6" hidden="1" x14ac:dyDescent="0.2">
      <c r="B51" s="41" t="s">
        <v>103</v>
      </c>
    </row>
    <row r="52" spans="2:6" hidden="1" x14ac:dyDescent="0.2">
      <c r="B52" s="24" t="s">
        <v>104</v>
      </c>
    </row>
    <row r="53" spans="2:6" hidden="1" x14ac:dyDescent="0.2"/>
    <row r="54" spans="2:6" hidden="1" x14ac:dyDescent="0.2"/>
    <row r="55" spans="2:6" hidden="1" x14ac:dyDescent="0.2">
      <c r="B55" s="24" t="s">
        <v>97</v>
      </c>
    </row>
    <row r="57" spans="2:6" x14ac:dyDescent="0.2">
      <c r="C57" s="29"/>
      <c r="D57" s="29"/>
      <c r="E57" s="29"/>
    </row>
  </sheetData>
  <mergeCells count="10">
    <mergeCell ref="A12:B12"/>
    <mergeCell ref="A1:H1"/>
    <mergeCell ref="A2:H2"/>
    <mergeCell ref="A3:H3"/>
    <mergeCell ref="A9:H9"/>
    <mergeCell ref="A10:H10"/>
    <mergeCell ref="A11:H11"/>
    <mergeCell ref="A5:H5"/>
    <mergeCell ref="A6:H6"/>
    <mergeCell ref="A7:H7"/>
  </mergeCells>
  <phoneticPr fontId="0" type="noConversion"/>
  <printOptions horizontalCentered="1"/>
  <pageMargins left="0.78740157480314965" right="0.78740157480314965" top="1.3779527559055118" bottom="0.39370078740157483" header="0.9055118110236221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2018-03-05T07:39:02Z</cp:lastPrinted>
  <dcterms:created xsi:type="dcterms:W3CDTF">2002-10-06T09:19:10Z</dcterms:created>
  <dcterms:modified xsi:type="dcterms:W3CDTF">2018-03-12T06:08:46Z</dcterms:modified>
</cp:coreProperties>
</file>