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205" windowHeight="1287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Лист2!$A$1:$E$39</definedName>
  </definedNames>
  <calcPr calcId="145621"/>
</workbook>
</file>

<file path=xl/calcChain.xml><?xml version="1.0" encoding="utf-8"?>
<calcChain xmlns="http://schemas.openxmlformats.org/spreadsheetml/2006/main">
  <c r="D20" i="2" l="1"/>
  <c r="E20" i="2" s="1"/>
  <c r="E19" i="2" s="1"/>
  <c r="E27" i="2"/>
  <c r="E35" i="2"/>
  <c r="E34" i="2"/>
  <c r="E32" i="2"/>
  <c r="E31" i="2"/>
  <c r="E28" i="2" s="1"/>
  <c r="E30" i="2"/>
  <c r="E29" i="2" s="1"/>
  <c r="E23" i="2"/>
  <c r="E22" i="2"/>
  <c r="E18" i="2"/>
  <c r="E17" i="2" s="1"/>
  <c r="E15" i="2"/>
  <c r="E14" i="2"/>
  <c r="E13" i="2"/>
  <c r="E12" i="2" s="1"/>
  <c r="E25" i="2"/>
  <c r="E24" i="2"/>
  <c r="D33" i="2"/>
  <c r="D31" i="2"/>
  <c r="D28" i="2" s="1"/>
  <c r="D29" i="2"/>
  <c r="D26" i="2"/>
  <c r="D24" i="2"/>
  <c r="D22" i="2"/>
  <c r="D17" i="2"/>
  <c r="D37" i="2" s="1"/>
  <c r="D14" i="2"/>
  <c r="D12" i="2"/>
  <c r="E26" i="2"/>
  <c r="E33" i="2"/>
  <c r="E21" i="2"/>
  <c r="D21" i="2"/>
  <c r="D11" i="2"/>
  <c r="C29" i="2"/>
  <c r="C31" i="2"/>
  <c r="C28" i="2" s="1"/>
  <c r="C14" i="2"/>
  <c r="C38" i="2" s="1"/>
  <c r="C36" i="2" s="1"/>
  <c r="C22" i="2"/>
  <c r="C21" i="2" s="1"/>
  <c r="C24" i="2"/>
  <c r="C26" i="2"/>
  <c r="C33" i="2"/>
  <c r="C19" i="2"/>
  <c r="C17" i="2"/>
  <c r="C12" i="2"/>
  <c r="C37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16" i="2"/>
  <c r="C53" i="1" l="1"/>
  <c r="E37" i="2"/>
  <c r="E11" i="2"/>
  <c r="D19" i="2"/>
  <c r="D38" i="2" s="1"/>
  <c r="D36" i="2" s="1"/>
  <c r="C11" i="2"/>
  <c r="C39" i="2" s="1"/>
  <c r="D16" i="2"/>
  <c r="E16" i="2"/>
  <c r="E38" i="2"/>
  <c r="E36" i="2" l="1"/>
  <c r="D39" i="2"/>
  <c r="E39" i="2"/>
</calcChain>
</file>

<file path=xl/sharedStrings.xml><?xml version="1.0" encoding="utf-8"?>
<sst xmlns="http://schemas.openxmlformats.org/spreadsheetml/2006/main" count="163" uniqueCount="136">
  <si>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</si>
  <si>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</si>
  <si>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</si>
  <si>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</si>
  <si>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</si>
  <si>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</si>
  <si>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</si>
  <si>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</si>
  <si>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</si>
  <si>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</si>
  <si>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</si>
  <si>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</si>
  <si>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</si>
  <si>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</si>
  <si>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</si>
  <si>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</si>
  <si>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</si>
  <si>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</si>
  <si>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</si>
  <si>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</si>
  <si>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</si>
  <si>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</si>
  <si>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</si>
  <si>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</si>
  <si>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</si>
  <si>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</si>
  <si>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</si>
  <si>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</si>
  <si>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</si>
  <si>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</si>
  <si>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</si>
  <si>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</si>
  <si>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</si>
  <si>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</si>
  <si>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</si>
  <si>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</si>
  <si>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</si>
  <si>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</si>
  <si>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</si>
  <si>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</si>
  <si>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</si>
  <si>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</si>
  <si>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</si>
  <si>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</si>
  <si>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</si>
  <si>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</si>
  <si>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</si>
  <si>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</si>
  <si>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</si>
  <si>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</si>
  <si>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</si>
  <si>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</si>
  <si>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</si>
  <si>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</si>
  <si>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</si>
  <si>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</si>
  <si>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</si>
  <si>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</si>
  <si>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</si>
  <si>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</si>
  <si>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</si>
  <si>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</si>
  <si>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</si>
  <si>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</si>
  <si>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</si>
  <si>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</si>
  <si>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</si>
  <si>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</si>
  <si>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</si>
  <si>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</si>
  <si>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</si>
  <si>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</si>
  <si>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</si>
  <si>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</si>
  <si>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</si>
  <si>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</si>
  <si>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</si>
  <si>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</si>
  <si>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</si>
  <si>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</si>
  <si>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</si>
  <si>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</si>
  <si>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</si>
  <si>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</si>
  <si>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</si>
  <si>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</si>
  <si>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</si>
  <si>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</si>
  <si>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</si>
  <si>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</si>
  <si>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</si>
  <si>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</si>
  <si>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</si>
  <si>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</si>
  <si>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</si>
  <si>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</si>
  <si>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</si>
  <si>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</si>
  <si>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</si>
  <si>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</si>
  <si>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</si>
  <si>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</si>
  <si>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</si>
  <si>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</si>
  <si>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</si>
  <si>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</si>
  <si>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</si>
  <si>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</si>
  <si>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</si>
  <si>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</si>
  <si>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</si>
  <si>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</si>
  <si>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</si>
  <si>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</si>
  <si>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</si>
  <si>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</si>
  <si>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</si>
  <si>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</si>
  <si>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</si>
  <si>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</si>
  <si>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</si>
  <si>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</si>
  <si>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</si>
  <si>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</si>
  <si>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</si>
  <si>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</si>
  <si>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</si>
  <si>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</si>
  <si>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</si>
  <si>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 xml:space="preserve">на 2015 год </t>
  </si>
  <si>
    <t>2015 год
(руб.)</t>
  </si>
  <si>
    <t>Средства от продажи акций и иных форм участия в капитале, находящихся в собственности субъекта Российской Федерации</t>
  </si>
  <si>
    <t>Приложение 20</t>
  </si>
  <si>
    <t>попр.10</t>
  </si>
  <si>
    <t>Поправки Губернатора</t>
  </si>
  <si>
    <t>от 25.12.2014 № 85-з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</si>
</sst>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2" borderId="1" xfId="0" applyFont="1" applyFill="1" applyBorder="1" applyAlignment="1">
      <alignment horizontal="left" wrapText="1"/>
    </xf>
    <xf numFmtId="3" fontId="10" fillId="0" borderId="1" xfId="0" applyNumberFormat="1" applyFont="1" applyFill="1" applyBorder="1"/>
    <xf numFmtId="3" fontId="3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view="pageBreakPreview" zoomScaleNormal="100" zoomScaleSheetLayoutView="100" workbookViewId="0">
      <selection activeCell="A3" sqref="A3:E3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4" width="15.42578125" style="24" hidden="1" customWidth="1"/>
    <col min="5" max="5" width="15.42578125" style="24" customWidth="1"/>
    <col min="6" max="6" width="30" style="24" hidden="1" customWidth="1"/>
    <col min="7" max="16" width="0" style="24" hidden="1" customWidth="1"/>
    <col min="17" max="16384" width="9.140625" style="24"/>
  </cols>
  <sheetData>
    <row r="1" spans="1:5" ht="15.75" customHeight="1" x14ac:dyDescent="0.25">
      <c r="A1" s="56" t="s">
        <v>132</v>
      </c>
      <c r="B1" s="56"/>
      <c r="C1" s="56"/>
      <c r="D1" s="56"/>
      <c r="E1" s="56"/>
    </row>
    <row r="2" spans="1:5" ht="15.75" customHeight="1" x14ac:dyDescent="0.25">
      <c r="A2" s="56" t="s">
        <v>62</v>
      </c>
      <c r="B2" s="56"/>
      <c r="C2" s="56"/>
      <c r="D2" s="56"/>
      <c r="E2" s="56"/>
    </row>
    <row r="3" spans="1:5" ht="15.75" customHeight="1" x14ac:dyDescent="0.25">
      <c r="A3" s="56" t="s">
        <v>135</v>
      </c>
      <c r="B3" s="56"/>
      <c r="C3" s="56"/>
      <c r="D3" s="56"/>
      <c r="E3" s="56"/>
    </row>
    <row r="4" spans="1:5" ht="15.75" x14ac:dyDescent="0.25">
      <c r="A4" s="37"/>
      <c r="B4" s="37"/>
      <c r="C4" s="37"/>
      <c r="D4" s="37"/>
      <c r="E4" s="37"/>
    </row>
    <row r="5" spans="1:5" x14ac:dyDescent="0.2">
      <c r="A5" s="31"/>
      <c r="C5" s="31"/>
      <c r="D5" s="31"/>
      <c r="E5" s="31"/>
    </row>
    <row r="6" spans="1:5" ht="18.75" x14ac:dyDescent="0.3">
      <c r="A6" s="57" t="s">
        <v>21</v>
      </c>
      <c r="B6" s="57"/>
      <c r="C6" s="57"/>
      <c r="D6" s="57"/>
      <c r="E6" s="57"/>
    </row>
    <row r="7" spans="1:5" ht="18" customHeight="1" x14ac:dyDescent="0.3">
      <c r="A7" s="57" t="s">
        <v>106</v>
      </c>
      <c r="B7" s="57"/>
      <c r="C7" s="57"/>
      <c r="D7" s="57"/>
      <c r="E7" s="57"/>
    </row>
    <row r="8" spans="1:5" ht="18.75" x14ac:dyDescent="0.3">
      <c r="A8" s="57" t="s">
        <v>129</v>
      </c>
      <c r="B8" s="57"/>
      <c r="C8" s="57"/>
      <c r="D8" s="57"/>
      <c r="E8" s="57"/>
    </row>
    <row r="9" spans="1:5" ht="18.75" x14ac:dyDescent="0.3">
      <c r="A9" s="55"/>
      <c r="B9" s="55"/>
    </row>
    <row r="10" spans="1:5" ht="34.5" customHeight="1" x14ac:dyDescent="0.2">
      <c r="A10" s="38" t="s">
        <v>5</v>
      </c>
      <c r="B10" s="38" t="s">
        <v>20</v>
      </c>
      <c r="C10" s="21" t="s">
        <v>130</v>
      </c>
      <c r="D10" s="21" t="s">
        <v>134</v>
      </c>
      <c r="E10" s="21" t="s">
        <v>130</v>
      </c>
    </row>
    <row r="11" spans="1:5" ht="47.25" x14ac:dyDescent="0.25">
      <c r="A11" s="25" t="s">
        <v>22</v>
      </c>
      <c r="B11" s="28" t="s">
        <v>71</v>
      </c>
      <c r="C11" s="26">
        <f>C12-C14</f>
        <v>4900000000</v>
      </c>
      <c r="D11" s="26">
        <f>D12-D14</f>
        <v>0</v>
      </c>
      <c r="E11" s="26">
        <f>E12-E14</f>
        <v>4900000000</v>
      </c>
    </row>
    <row r="12" spans="1:5" ht="48" customHeight="1" x14ac:dyDescent="0.25">
      <c r="A12" s="25" t="s">
        <v>23</v>
      </c>
      <c r="B12" s="30" t="s">
        <v>72</v>
      </c>
      <c r="C12" s="26">
        <f>C13</f>
        <v>7000000000</v>
      </c>
      <c r="D12" s="26">
        <f>D13</f>
        <v>0</v>
      </c>
      <c r="E12" s="26">
        <f>E13</f>
        <v>7000000000</v>
      </c>
    </row>
    <row r="13" spans="1:5" ht="46.5" customHeight="1" x14ac:dyDescent="0.25">
      <c r="A13" s="23" t="s">
        <v>7</v>
      </c>
      <c r="B13" s="29" t="s">
        <v>116</v>
      </c>
      <c r="C13" s="22">
        <v>7000000000</v>
      </c>
      <c r="D13" s="22"/>
      <c r="E13" s="22">
        <f>C13+D13</f>
        <v>7000000000</v>
      </c>
    </row>
    <row r="14" spans="1:5" ht="50.25" customHeight="1" x14ac:dyDescent="0.25">
      <c r="A14" s="25" t="s">
        <v>24</v>
      </c>
      <c r="B14" s="30" t="s">
        <v>92</v>
      </c>
      <c r="C14" s="26">
        <f>C15</f>
        <v>2100000000</v>
      </c>
      <c r="D14" s="26">
        <f>D15</f>
        <v>0</v>
      </c>
      <c r="E14" s="26">
        <f>E15</f>
        <v>2100000000</v>
      </c>
    </row>
    <row r="15" spans="1:5" ht="47.25" customHeight="1" x14ac:dyDescent="0.25">
      <c r="A15" s="23" t="s">
        <v>8</v>
      </c>
      <c r="B15" s="29" t="s">
        <v>107</v>
      </c>
      <c r="C15" s="22">
        <v>2100000000</v>
      </c>
      <c r="D15" s="22"/>
      <c r="E15" s="22">
        <f>C15+D15</f>
        <v>2100000000</v>
      </c>
    </row>
    <row r="16" spans="1:5" ht="31.5" x14ac:dyDescent="0.25">
      <c r="A16" s="25" t="s">
        <v>73</v>
      </c>
      <c r="B16" s="28" t="s">
        <v>74</v>
      </c>
      <c r="C16" s="26">
        <f>C17-C19</f>
        <v>-2173728936</v>
      </c>
      <c r="D16" s="26">
        <f>D17-D19</f>
        <v>973387997</v>
      </c>
      <c r="E16" s="26">
        <f>E17-E19</f>
        <v>-1200340939</v>
      </c>
    </row>
    <row r="17" spans="1:6" ht="31.5" x14ac:dyDescent="0.25">
      <c r="A17" s="25" t="s">
        <v>75</v>
      </c>
      <c r="B17" s="28" t="s">
        <v>76</v>
      </c>
      <c r="C17" s="26">
        <f>C18</f>
        <v>6720271064</v>
      </c>
      <c r="D17" s="26">
        <f>D18</f>
        <v>-197926003</v>
      </c>
      <c r="E17" s="26">
        <f>E18</f>
        <v>6522345061</v>
      </c>
    </row>
    <row r="18" spans="1:6" ht="47.25" x14ac:dyDescent="0.25">
      <c r="A18" s="23" t="s">
        <v>77</v>
      </c>
      <c r="B18" s="27" t="s">
        <v>108</v>
      </c>
      <c r="C18" s="51">
        <v>6720271064</v>
      </c>
      <c r="D18" s="51">
        <v>-197926003</v>
      </c>
      <c r="E18" s="22">
        <f>C18+D18</f>
        <v>6522345061</v>
      </c>
      <c r="F18" s="24">
        <v>-1171314000</v>
      </c>
    </row>
    <row r="19" spans="1:6" ht="33.75" customHeight="1" x14ac:dyDescent="0.25">
      <c r="A19" s="25" t="s">
        <v>78</v>
      </c>
      <c r="B19" s="30" t="s">
        <v>79</v>
      </c>
      <c r="C19" s="26">
        <f>C20</f>
        <v>8894000000</v>
      </c>
      <c r="D19" s="26">
        <f>D20</f>
        <v>-1171314000</v>
      </c>
      <c r="E19" s="26">
        <f>E20</f>
        <v>7722686000</v>
      </c>
    </row>
    <row r="20" spans="1:6" ht="47.25" x14ac:dyDescent="0.25">
      <c r="A20" s="23" t="s">
        <v>80</v>
      </c>
      <c r="B20" s="29" t="s">
        <v>109</v>
      </c>
      <c r="C20" s="51">
        <v>8894000000</v>
      </c>
      <c r="D20" s="51">
        <f>-1171314000</f>
        <v>-1171314000</v>
      </c>
      <c r="E20" s="22">
        <f>C20+D20</f>
        <v>7722686000</v>
      </c>
      <c r="F20" s="24">
        <v>-1171314000</v>
      </c>
    </row>
    <row r="21" spans="1:6" ht="31.5" x14ac:dyDescent="0.25">
      <c r="A21" s="25" t="s">
        <v>81</v>
      </c>
      <c r="B21" s="28" t="s">
        <v>95</v>
      </c>
      <c r="C21" s="26">
        <f>C22-C24</f>
        <v>-655768600</v>
      </c>
      <c r="D21" s="26">
        <f>D22-D24</f>
        <v>0</v>
      </c>
      <c r="E21" s="26">
        <f>E22-E24</f>
        <v>-655768600</v>
      </c>
    </row>
    <row r="22" spans="1:6" ht="47.25" x14ac:dyDescent="0.25">
      <c r="A22" s="25" t="s">
        <v>110</v>
      </c>
      <c r="B22" s="28" t="s">
        <v>96</v>
      </c>
      <c r="C22" s="26">
        <f>C23</f>
        <v>4255297354</v>
      </c>
      <c r="D22" s="26">
        <f>D23</f>
        <v>65382084</v>
      </c>
      <c r="E22" s="26">
        <f>E23</f>
        <v>4320679438</v>
      </c>
    </row>
    <row r="23" spans="1:6" ht="52.5" customHeight="1" x14ac:dyDescent="0.25">
      <c r="A23" s="23" t="s">
        <v>111</v>
      </c>
      <c r="B23" s="50" t="s">
        <v>112</v>
      </c>
      <c r="C23" s="39">
        <v>4255297354</v>
      </c>
      <c r="D23" s="39">
        <v>65382084</v>
      </c>
      <c r="E23" s="39">
        <f>C23+D23</f>
        <v>4320679438</v>
      </c>
      <c r="F23" s="24" t="s">
        <v>133</v>
      </c>
    </row>
    <row r="24" spans="1:6" ht="47.25" customHeight="1" x14ac:dyDescent="0.25">
      <c r="A24" s="25" t="s">
        <v>113</v>
      </c>
      <c r="B24" s="28" t="s">
        <v>82</v>
      </c>
      <c r="C24" s="26">
        <f>C25</f>
        <v>4911065954</v>
      </c>
      <c r="D24" s="26">
        <f>D25</f>
        <v>65382084</v>
      </c>
      <c r="E24" s="26">
        <f>E25</f>
        <v>4976448038</v>
      </c>
    </row>
    <row r="25" spans="1:6" ht="63" x14ac:dyDescent="0.25">
      <c r="A25" s="23" t="s">
        <v>114</v>
      </c>
      <c r="B25" s="27" t="s">
        <v>115</v>
      </c>
      <c r="C25" s="51">
        <v>4911065954</v>
      </c>
      <c r="D25" s="51">
        <v>65382084</v>
      </c>
      <c r="E25" s="22">
        <f>C25+D25</f>
        <v>4976448038</v>
      </c>
      <c r="F25" s="24" t="s">
        <v>133</v>
      </c>
    </row>
    <row r="26" spans="1:6" ht="47.25" x14ac:dyDescent="0.25">
      <c r="A26" s="25" t="s">
        <v>83</v>
      </c>
      <c r="B26" s="28" t="s">
        <v>29</v>
      </c>
      <c r="C26" s="26">
        <f>C27</f>
        <v>0</v>
      </c>
      <c r="D26" s="26">
        <f>D27</f>
        <v>20000000</v>
      </c>
      <c r="E26" s="26">
        <f>E27</f>
        <v>20000000</v>
      </c>
    </row>
    <row r="27" spans="1:6" ht="47.25" x14ac:dyDescent="0.25">
      <c r="A27" s="23" t="s">
        <v>97</v>
      </c>
      <c r="B27" s="29" t="s">
        <v>131</v>
      </c>
      <c r="C27" s="22"/>
      <c r="D27" s="22">
        <v>20000000</v>
      </c>
      <c r="E27" s="22">
        <f>C27+D27</f>
        <v>20000000</v>
      </c>
    </row>
    <row r="28" spans="1:6" ht="31.5" x14ac:dyDescent="0.25">
      <c r="A28" s="25" t="s">
        <v>84</v>
      </c>
      <c r="B28" s="28" t="s">
        <v>93</v>
      </c>
      <c r="C28" s="33">
        <f>C31-C29</f>
        <v>0</v>
      </c>
      <c r="D28" s="33">
        <f>D31-D29</f>
        <v>0</v>
      </c>
      <c r="E28" s="33">
        <f>E31-E29</f>
        <v>0</v>
      </c>
    </row>
    <row r="29" spans="1:6" ht="31.5" x14ac:dyDescent="0.25">
      <c r="A29" s="25" t="s">
        <v>86</v>
      </c>
      <c r="B29" s="28" t="s">
        <v>91</v>
      </c>
      <c r="C29" s="26">
        <f>C30</f>
        <v>500000000</v>
      </c>
      <c r="D29" s="26">
        <f>D30</f>
        <v>0</v>
      </c>
      <c r="E29" s="26">
        <f>E30</f>
        <v>500000000</v>
      </c>
    </row>
    <row r="30" spans="1:6" s="40" customFormat="1" ht="63" x14ac:dyDescent="0.25">
      <c r="A30" s="23" t="s">
        <v>119</v>
      </c>
      <c r="B30" s="29" t="s">
        <v>118</v>
      </c>
      <c r="C30" s="22">
        <v>500000000</v>
      </c>
      <c r="D30" s="22"/>
      <c r="E30" s="22">
        <f>C30+D30</f>
        <v>500000000</v>
      </c>
    </row>
    <row r="31" spans="1:6" ht="31.5" customHeight="1" x14ac:dyDescent="0.25">
      <c r="A31" s="25" t="s">
        <v>85</v>
      </c>
      <c r="B31" s="28" t="s">
        <v>94</v>
      </c>
      <c r="C31" s="26">
        <f>SUM(C32:C32)</f>
        <v>500000000</v>
      </c>
      <c r="D31" s="26">
        <f>SUM(D32:D32)</f>
        <v>0</v>
      </c>
      <c r="E31" s="26">
        <f>SUM(E32:E32)</f>
        <v>500000000</v>
      </c>
    </row>
    <row r="32" spans="1:6" s="40" customFormat="1" ht="65.25" customHeight="1" x14ac:dyDescent="0.25">
      <c r="A32" s="23" t="s">
        <v>121</v>
      </c>
      <c r="B32" s="29" t="s">
        <v>120</v>
      </c>
      <c r="C32" s="22">
        <v>500000000</v>
      </c>
      <c r="D32" s="22"/>
      <c r="E32" s="22">
        <f>C32+D32</f>
        <v>500000000</v>
      </c>
    </row>
    <row r="33" spans="1:6" s="40" customFormat="1" ht="34.5" customHeight="1" x14ac:dyDescent="0.25">
      <c r="A33" s="41" t="s">
        <v>123</v>
      </c>
      <c r="B33" s="42" t="s">
        <v>124</v>
      </c>
      <c r="C33" s="36">
        <f>C34-C35</f>
        <v>0</v>
      </c>
      <c r="D33" s="36">
        <f>D34-D35</f>
        <v>0</v>
      </c>
      <c r="E33" s="36">
        <f>E34-E35</f>
        <v>0</v>
      </c>
    </row>
    <row r="34" spans="1:6" s="40" customFormat="1" ht="99" customHeight="1" x14ac:dyDescent="0.25">
      <c r="A34" s="43" t="s">
        <v>126</v>
      </c>
      <c r="B34" s="44" t="s">
        <v>125</v>
      </c>
      <c r="C34" s="22">
        <v>7000000000</v>
      </c>
      <c r="D34" s="22"/>
      <c r="E34" s="22">
        <f>C34+D34</f>
        <v>7000000000</v>
      </c>
    </row>
    <row r="35" spans="1:6" s="40" customFormat="1" ht="103.5" customHeight="1" x14ac:dyDescent="0.25">
      <c r="A35" s="45" t="s">
        <v>128</v>
      </c>
      <c r="B35" s="46" t="s">
        <v>127</v>
      </c>
      <c r="C35" s="22">
        <v>7000000000</v>
      </c>
      <c r="D35" s="22"/>
      <c r="E35" s="22">
        <f>C35+D35</f>
        <v>7000000000</v>
      </c>
    </row>
    <row r="36" spans="1:6" s="47" customFormat="1" ht="31.5" x14ac:dyDescent="0.25">
      <c r="A36" s="25" t="s">
        <v>87</v>
      </c>
      <c r="B36" s="30" t="s">
        <v>88</v>
      </c>
      <c r="C36" s="26">
        <f>C38-C37</f>
        <v>0</v>
      </c>
      <c r="D36" s="26">
        <f>D38-D37</f>
        <v>0</v>
      </c>
      <c r="E36" s="26">
        <f>E38-E37</f>
        <v>0</v>
      </c>
    </row>
    <row r="37" spans="1:6" s="47" customFormat="1" ht="31.5" x14ac:dyDescent="0.25">
      <c r="A37" s="23" t="s">
        <v>89</v>
      </c>
      <c r="B37" s="27" t="s">
        <v>117</v>
      </c>
      <c r="C37" s="22">
        <f>54957113232+C12+C17+C22+C31+C34</f>
        <v>80432681650</v>
      </c>
      <c r="D37" s="22">
        <f>129415000+D12+D17+D22+D26+D31+D34</f>
        <v>16871081</v>
      </c>
      <c r="E37" s="22">
        <f>55086528232+E12+E17+E22+E26+E31+E34</f>
        <v>80449552731</v>
      </c>
      <c r="F37" s="49"/>
    </row>
    <row r="38" spans="1:6" s="47" customFormat="1" ht="30.75" customHeight="1" x14ac:dyDescent="0.25">
      <c r="A38" s="23" t="s">
        <v>90</v>
      </c>
      <c r="B38" s="27" t="s">
        <v>41</v>
      </c>
      <c r="C38" s="22">
        <f>57027615696+C14+C19+C24+C29+C35</f>
        <v>80432681650</v>
      </c>
      <c r="D38" s="22">
        <f>677440027+445362970+D14+D19+D24+D29+D35</f>
        <v>16871081</v>
      </c>
      <c r="E38" s="22">
        <f>58150418693+E14+E19+E24+E29+E35</f>
        <v>80449552731</v>
      </c>
    </row>
    <row r="39" spans="1:6" ht="27" customHeight="1" x14ac:dyDescent="0.25">
      <c r="A39" s="23"/>
      <c r="B39" s="35" t="s">
        <v>122</v>
      </c>
      <c r="C39" s="26">
        <f>C11+C16+C21+C26+C28+C36+C33</f>
        <v>2070502464</v>
      </c>
      <c r="D39" s="26">
        <f>D11+D16+D21+D26+D28+D36+D33</f>
        <v>993387997</v>
      </c>
      <c r="E39" s="26">
        <f>E11+E16+E21+E26+E28+E36+E33</f>
        <v>3063890461</v>
      </c>
    </row>
    <row r="40" spans="1:6" ht="15.75" x14ac:dyDescent="0.25">
      <c r="C40" s="34"/>
      <c r="D40" s="34"/>
      <c r="E40" s="34"/>
    </row>
    <row r="41" spans="1:6" ht="12.75" hidden="1" customHeight="1" x14ac:dyDescent="0.25">
      <c r="C41" s="22">
        <v>4122059282.8899999</v>
      </c>
      <c r="D41" s="52"/>
      <c r="E41" s="52"/>
    </row>
    <row r="42" spans="1:6" ht="12.75" hidden="1" customHeight="1" x14ac:dyDescent="0.2">
      <c r="B42" s="48" t="s">
        <v>98</v>
      </c>
    </row>
    <row r="43" spans="1:6" ht="12.75" hidden="1" customHeight="1" x14ac:dyDescent="0.2">
      <c r="B43" s="48" t="s">
        <v>99</v>
      </c>
    </row>
    <row r="44" spans="1:6" ht="12.75" hidden="1" customHeight="1" x14ac:dyDescent="0.2">
      <c r="B44" s="48" t="s">
        <v>100</v>
      </c>
    </row>
    <row r="45" spans="1:6" hidden="1" x14ac:dyDescent="0.2">
      <c r="B45" s="48" t="s">
        <v>102</v>
      </c>
      <c r="C45" s="32"/>
      <c r="D45" s="32"/>
      <c r="E45" s="32"/>
    </row>
    <row r="46" spans="1:6" hidden="1" x14ac:dyDescent="0.2">
      <c r="B46" s="48" t="s">
        <v>103</v>
      </c>
      <c r="C46" s="32"/>
      <c r="D46" s="32"/>
      <c r="E46" s="32"/>
    </row>
    <row r="47" spans="1:6" hidden="1" x14ac:dyDescent="0.2">
      <c r="B47" s="48" t="s">
        <v>104</v>
      </c>
    </row>
    <row r="48" spans="1:6" hidden="1" x14ac:dyDescent="0.2">
      <c r="B48" s="24" t="s">
        <v>105</v>
      </c>
    </row>
    <row r="49" spans="2:5" hidden="1" x14ac:dyDescent="0.2"/>
    <row r="50" spans="2:5" hidden="1" x14ac:dyDescent="0.2"/>
    <row r="51" spans="2:5" hidden="1" x14ac:dyDescent="0.2">
      <c r="B51" s="24" t="s">
        <v>101</v>
      </c>
    </row>
    <row r="52" spans="2:5" x14ac:dyDescent="0.2">
      <c r="C52" s="32"/>
      <c r="D52" s="32"/>
      <c r="E52" s="32"/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59055118110236227" right="0.23622047244094491" top="0.98425196850393704" bottom="0.47244094488188981" header="0.62992125984251968" footer="0.35433070866141736"/>
  <pageSetup paperSize="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2014-12-19T08:16:09Z</cp:lastPrinted>
  <dcterms:created xsi:type="dcterms:W3CDTF">2002-10-06T09:19:10Z</dcterms:created>
  <dcterms:modified xsi:type="dcterms:W3CDTF">2014-12-25T12:09:57Z</dcterms:modified>
</cp:coreProperties>
</file>