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</definedNames>
  <calcPr calcId="114210" fullCalcOnLoad="1"/>
</workbook>
</file>

<file path=xl/calcChain.xml><?xml version="1.0" encoding="utf-8"?>
<calcChain xmlns="http://schemas.openxmlformats.org/spreadsheetml/2006/main">
  <c r="O103" i="1"/>
  <c r="O101"/>
  <c r="O98"/>
  <c r="O96"/>
  <c r="O92"/>
  <c r="O89"/>
  <c r="O87"/>
  <c r="O85"/>
  <c r="O68"/>
  <c r="O61"/>
  <c r="O58"/>
  <c r="O10"/>
  <c r="M103"/>
  <c r="M101"/>
  <c r="M98"/>
  <c r="M96"/>
  <c r="M92"/>
  <c r="M89"/>
  <c r="M87"/>
  <c r="M85"/>
  <c r="M68"/>
  <c r="M61"/>
  <c r="M58"/>
  <c r="M10"/>
  <c r="D32"/>
  <c r="F32"/>
  <c r="H32"/>
  <c r="J32"/>
  <c r="L32"/>
  <c r="N32"/>
  <c r="P32"/>
  <c r="D33"/>
  <c r="F33"/>
  <c r="H33"/>
  <c r="J33"/>
  <c r="L33"/>
  <c r="N33"/>
  <c r="P33"/>
  <c r="D34"/>
  <c r="F34"/>
  <c r="H34"/>
  <c r="J34"/>
  <c r="L34"/>
  <c r="N34"/>
  <c r="P34"/>
  <c r="D35"/>
  <c r="F35"/>
  <c r="H35"/>
  <c r="J35"/>
  <c r="L35"/>
  <c r="N35"/>
  <c r="P35"/>
  <c r="D36"/>
  <c r="F36"/>
  <c r="H36"/>
  <c r="J36"/>
  <c r="L36"/>
  <c r="N36"/>
  <c r="P36"/>
  <c r="D37"/>
  <c r="F37"/>
  <c r="H37"/>
  <c r="J37"/>
  <c r="L37"/>
  <c r="N37"/>
  <c r="P37"/>
  <c r="D38"/>
  <c r="F38"/>
  <c r="H38"/>
  <c r="J38"/>
  <c r="L38"/>
  <c r="N38"/>
  <c r="P38"/>
  <c r="D39"/>
  <c r="F39"/>
  <c r="H39"/>
  <c r="J39"/>
  <c r="L39"/>
  <c r="N39"/>
  <c r="P39"/>
  <c r="D40"/>
  <c r="F40"/>
  <c r="H40"/>
  <c r="J40"/>
  <c r="L40"/>
  <c r="N40"/>
  <c r="P40"/>
  <c r="D41"/>
  <c r="F41"/>
  <c r="H41"/>
  <c r="J41"/>
  <c r="L41"/>
  <c r="N41"/>
  <c r="P41"/>
  <c r="D42"/>
  <c r="F42"/>
  <c r="H42"/>
  <c r="J42"/>
  <c r="L42"/>
  <c r="N42"/>
  <c r="P42"/>
  <c r="D43"/>
  <c r="F43"/>
  <c r="H43"/>
  <c r="J43"/>
  <c r="L43"/>
  <c r="N43"/>
  <c r="P43"/>
  <c r="D44"/>
  <c r="F44"/>
  <c r="H44"/>
  <c r="J44"/>
  <c r="L44"/>
  <c r="N44"/>
  <c r="P44"/>
  <c r="D45"/>
  <c r="F45"/>
  <c r="H45"/>
  <c r="J45"/>
  <c r="L45"/>
  <c r="N45"/>
  <c r="P45"/>
  <c r="D46"/>
  <c r="F46"/>
  <c r="H46"/>
  <c r="J46"/>
  <c r="L46"/>
  <c r="N46"/>
  <c r="P46"/>
  <c r="D47"/>
  <c r="F47"/>
  <c r="H47"/>
  <c r="J47"/>
  <c r="L47"/>
  <c r="N47"/>
  <c r="P47"/>
  <c r="D48"/>
  <c r="F48"/>
  <c r="H48"/>
  <c r="J48"/>
  <c r="L48"/>
  <c r="N48"/>
  <c r="P48"/>
  <c r="D49"/>
  <c r="F49"/>
  <c r="H49"/>
  <c r="J49"/>
  <c r="L49"/>
  <c r="N49"/>
  <c r="P49"/>
  <c r="D50"/>
  <c r="F50"/>
  <c r="H50"/>
  <c r="J50"/>
  <c r="L50"/>
  <c r="N50"/>
  <c r="P50"/>
  <c r="D51"/>
  <c r="F51"/>
  <c r="H51"/>
  <c r="J51"/>
  <c r="L51"/>
  <c r="N51"/>
  <c r="P51"/>
  <c r="K103"/>
  <c r="L106"/>
  <c r="N106"/>
  <c r="P106"/>
  <c r="K101"/>
  <c r="K98"/>
  <c r="K96"/>
  <c r="K92"/>
  <c r="K89"/>
  <c r="K87"/>
  <c r="K85"/>
  <c r="K68"/>
  <c r="K61"/>
  <c r="K58"/>
  <c r="K10"/>
  <c r="K107"/>
  <c r="D84"/>
  <c r="I67"/>
  <c r="D67"/>
  <c r="F67"/>
  <c r="H67"/>
  <c r="J67"/>
  <c r="L67"/>
  <c r="N67"/>
  <c r="P67"/>
  <c r="D66"/>
  <c r="F66"/>
  <c r="H66"/>
  <c r="J66"/>
  <c r="L66"/>
  <c r="N66"/>
  <c r="P66"/>
  <c r="D65"/>
  <c r="F65"/>
  <c r="H65"/>
  <c r="J65"/>
  <c r="L65"/>
  <c r="N65"/>
  <c r="P65"/>
  <c r="I64"/>
  <c r="H64"/>
  <c r="J64"/>
  <c r="L64"/>
  <c r="N64"/>
  <c r="P64"/>
  <c r="I63"/>
  <c r="D63"/>
  <c r="F63"/>
  <c r="H63"/>
  <c r="J63"/>
  <c r="L63"/>
  <c r="N63"/>
  <c r="P63"/>
  <c r="I62"/>
  <c r="D62"/>
  <c r="F62"/>
  <c r="H62"/>
  <c r="J62"/>
  <c r="L62"/>
  <c r="N62"/>
  <c r="P62"/>
  <c r="I89"/>
  <c r="D91"/>
  <c r="F91"/>
  <c r="H91"/>
  <c r="J90"/>
  <c r="L90"/>
  <c r="N90"/>
  <c r="P90"/>
  <c r="J105"/>
  <c r="L105"/>
  <c r="N105"/>
  <c r="P105"/>
  <c r="D105"/>
  <c r="F105"/>
  <c r="J104"/>
  <c r="L104"/>
  <c r="N104"/>
  <c r="P104"/>
  <c r="C104"/>
  <c r="D104"/>
  <c r="D103"/>
  <c r="I103"/>
  <c r="G103"/>
  <c r="E103"/>
  <c r="C103"/>
  <c r="F104"/>
  <c r="I101"/>
  <c r="I98"/>
  <c r="I96"/>
  <c r="I92"/>
  <c r="I87"/>
  <c r="I85"/>
  <c r="I68"/>
  <c r="I61"/>
  <c r="I58"/>
  <c r="I10"/>
  <c r="H102"/>
  <c r="H101"/>
  <c r="J101"/>
  <c r="L101"/>
  <c r="N101"/>
  <c r="G102"/>
  <c r="G101"/>
  <c r="G98"/>
  <c r="G96"/>
  <c r="G92"/>
  <c r="G89"/>
  <c r="G87"/>
  <c r="G85"/>
  <c r="G68"/>
  <c r="G61"/>
  <c r="G58"/>
  <c r="G31"/>
  <c r="G10"/>
  <c r="F100"/>
  <c r="H100"/>
  <c r="J100"/>
  <c r="L100"/>
  <c r="N100"/>
  <c r="P100"/>
  <c r="F99"/>
  <c r="H99"/>
  <c r="J99"/>
  <c r="L99"/>
  <c r="N99"/>
  <c r="P99"/>
  <c r="E98"/>
  <c r="F98"/>
  <c r="H98"/>
  <c r="J98"/>
  <c r="L98"/>
  <c r="N98"/>
  <c r="F97"/>
  <c r="H97"/>
  <c r="J97"/>
  <c r="L97"/>
  <c r="N97"/>
  <c r="P97"/>
  <c r="E96"/>
  <c r="F96"/>
  <c r="H96"/>
  <c r="J96"/>
  <c r="L96"/>
  <c r="N96"/>
  <c r="F55"/>
  <c r="H55"/>
  <c r="J55"/>
  <c r="L55"/>
  <c r="N55"/>
  <c r="P55"/>
  <c r="F54"/>
  <c r="H54"/>
  <c r="J54"/>
  <c r="L54"/>
  <c r="N54"/>
  <c r="P54"/>
  <c r="F53"/>
  <c r="H53"/>
  <c r="J53"/>
  <c r="L53"/>
  <c r="N53"/>
  <c r="P53"/>
  <c r="F52"/>
  <c r="H52"/>
  <c r="J52"/>
  <c r="L52"/>
  <c r="N52"/>
  <c r="P52"/>
  <c r="E92"/>
  <c r="E89"/>
  <c r="E87"/>
  <c r="E85"/>
  <c r="E68"/>
  <c r="E61"/>
  <c r="E58"/>
  <c r="E31"/>
  <c r="E10"/>
  <c r="D95"/>
  <c r="F95"/>
  <c r="H95"/>
  <c r="J95"/>
  <c r="L95"/>
  <c r="N95"/>
  <c r="P95"/>
  <c r="D15"/>
  <c r="D16"/>
  <c r="D17"/>
  <c r="D18"/>
  <c r="D19"/>
  <c r="D20"/>
  <c r="D21"/>
  <c r="D22"/>
  <c r="F22"/>
  <c r="H22"/>
  <c r="J22"/>
  <c r="L22"/>
  <c r="N22"/>
  <c r="P22"/>
  <c r="D23"/>
  <c r="F23"/>
  <c r="H23"/>
  <c r="J23"/>
  <c r="L23"/>
  <c r="N23"/>
  <c r="P23"/>
  <c r="D24"/>
  <c r="F24"/>
  <c r="H24"/>
  <c r="J24"/>
  <c r="L24"/>
  <c r="N24"/>
  <c r="P24"/>
  <c r="D25"/>
  <c r="F25"/>
  <c r="H25"/>
  <c r="J25"/>
  <c r="L25"/>
  <c r="N25"/>
  <c r="P25"/>
  <c r="D26"/>
  <c r="F26"/>
  <c r="H26"/>
  <c r="J26"/>
  <c r="L26"/>
  <c r="N26"/>
  <c r="P26"/>
  <c r="D27"/>
  <c r="F27"/>
  <c r="H27"/>
  <c r="J27"/>
  <c r="L27"/>
  <c r="N27"/>
  <c r="P27"/>
  <c r="D28"/>
  <c r="F28"/>
  <c r="H28"/>
  <c r="J28"/>
  <c r="L28"/>
  <c r="N28"/>
  <c r="P28"/>
  <c r="D29"/>
  <c r="F29"/>
  <c r="H29"/>
  <c r="J29"/>
  <c r="L29"/>
  <c r="N29"/>
  <c r="P29"/>
  <c r="D30"/>
  <c r="F30"/>
  <c r="H30"/>
  <c r="J30"/>
  <c r="L30"/>
  <c r="N30"/>
  <c r="P30"/>
  <c r="D14"/>
  <c r="D94"/>
  <c r="F94"/>
  <c r="H94"/>
  <c r="J94"/>
  <c r="L94"/>
  <c r="N94"/>
  <c r="P94"/>
  <c r="D93"/>
  <c r="F93"/>
  <c r="H93"/>
  <c r="J93"/>
  <c r="L93"/>
  <c r="N93"/>
  <c r="P93"/>
  <c r="C92"/>
  <c r="B92"/>
  <c r="D89"/>
  <c r="C89"/>
  <c r="B89"/>
  <c r="D88"/>
  <c r="F88"/>
  <c r="H88"/>
  <c r="J88"/>
  <c r="L88"/>
  <c r="N88"/>
  <c r="P88"/>
  <c r="C87"/>
  <c r="B87"/>
  <c r="D86"/>
  <c r="F86"/>
  <c r="H86"/>
  <c r="J86"/>
  <c r="L86"/>
  <c r="N86"/>
  <c r="P86"/>
  <c r="C85"/>
  <c r="B85"/>
  <c r="F84"/>
  <c r="H84"/>
  <c r="J84"/>
  <c r="L84"/>
  <c r="N84"/>
  <c r="P84"/>
  <c r="B10"/>
  <c r="C10"/>
  <c r="D11"/>
  <c r="D12"/>
  <c r="D13"/>
  <c r="B31"/>
  <c r="C31"/>
  <c r="D56"/>
  <c r="F56"/>
  <c r="H56"/>
  <c r="J56"/>
  <c r="L56"/>
  <c r="N56"/>
  <c r="P56"/>
  <c r="D57"/>
  <c r="F57"/>
  <c r="H57"/>
  <c r="J57"/>
  <c r="L57"/>
  <c r="N57"/>
  <c r="P57"/>
  <c r="B58"/>
  <c r="C58"/>
  <c r="D59"/>
  <c r="F59"/>
  <c r="H59"/>
  <c r="J59"/>
  <c r="L59"/>
  <c r="N59"/>
  <c r="P59"/>
  <c r="D60"/>
  <c r="F60"/>
  <c r="H60"/>
  <c r="J60"/>
  <c r="L60"/>
  <c r="N60"/>
  <c r="P60"/>
  <c r="C61"/>
  <c r="D61"/>
  <c r="C69"/>
  <c r="C68"/>
  <c r="D69"/>
  <c r="F69"/>
  <c r="H69"/>
  <c r="J69"/>
  <c r="L69"/>
  <c r="N69"/>
  <c r="P69"/>
  <c r="D70"/>
  <c r="F70"/>
  <c r="H70"/>
  <c r="J70"/>
  <c r="L70"/>
  <c r="N70"/>
  <c r="P70"/>
  <c r="D71"/>
  <c r="F71"/>
  <c r="H71"/>
  <c r="J71"/>
  <c r="L71"/>
  <c r="N71"/>
  <c r="P71"/>
  <c r="D72"/>
  <c r="F72"/>
  <c r="H72"/>
  <c r="J72"/>
  <c r="L72"/>
  <c r="N72"/>
  <c r="P72"/>
  <c r="D73"/>
  <c r="F73"/>
  <c r="H73"/>
  <c r="J73"/>
  <c r="L73"/>
  <c r="N73"/>
  <c r="P73"/>
  <c r="D74"/>
  <c r="F74"/>
  <c r="H74"/>
  <c r="J74"/>
  <c r="L74"/>
  <c r="N74"/>
  <c r="P74"/>
  <c r="D75"/>
  <c r="F75"/>
  <c r="H75"/>
  <c r="J75"/>
  <c r="L75"/>
  <c r="N75"/>
  <c r="P75"/>
  <c r="D76"/>
  <c r="F76"/>
  <c r="H76"/>
  <c r="J76"/>
  <c r="L76"/>
  <c r="N76"/>
  <c r="P76"/>
  <c r="D77"/>
  <c r="F77"/>
  <c r="H77"/>
  <c r="J77"/>
  <c r="L77"/>
  <c r="N77"/>
  <c r="P77"/>
  <c r="D78"/>
  <c r="F78"/>
  <c r="H78"/>
  <c r="J78"/>
  <c r="L78"/>
  <c r="N78"/>
  <c r="P78"/>
  <c r="D79"/>
  <c r="F79"/>
  <c r="H79"/>
  <c r="J79"/>
  <c r="L79"/>
  <c r="N79"/>
  <c r="P79"/>
  <c r="D80"/>
  <c r="F80"/>
  <c r="H80"/>
  <c r="J80"/>
  <c r="L80"/>
  <c r="N80"/>
  <c r="P80"/>
  <c r="D81"/>
  <c r="F81"/>
  <c r="H81"/>
  <c r="J81"/>
  <c r="L81"/>
  <c r="N81"/>
  <c r="P81"/>
  <c r="D82"/>
  <c r="F82"/>
  <c r="H82"/>
  <c r="J82"/>
  <c r="L82"/>
  <c r="N82"/>
  <c r="P82"/>
  <c r="D83"/>
  <c r="F83"/>
  <c r="H83"/>
  <c r="J83"/>
  <c r="L83"/>
  <c r="N83"/>
  <c r="P83"/>
  <c r="J102"/>
  <c r="L102"/>
  <c r="N102"/>
  <c r="P102"/>
  <c r="C107"/>
  <c r="D10"/>
  <c r="D92"/>
  <c r="F92"/>
  <c r="H92"/>
  <c r="J92"/>
  <c r="L92"/>
  <c r="N92"/>
  <c r="D31"/>
  <c r="F31"/>
  <c r="H31"/>
  <c r="I107"/>
  <c r="G107"/>
  <c r="F89"/>
  <c r="E107"/>
  <c r="D58"/>
  <c r="F58"/>
  <c r="H58"/>
  <c r="J58"/>
  <c r="L58"/>
  <c r="N58"/>
  <c r="D85"/>
  <c r="F85"/>
  <c r="H85"/>
  <c r="J85"/>
  <c r="L85"/>
  <c r="N85"/>
  <c r="D68"/>
  <c r="F68"/>
  <c r="H68"/>
  <c r="J68"/>
  <c r="L68"/>
  <c r="F10"/>
  <c r="H10"/>
  <c r="J10"/>
  <c r="B107"/>
  <c r="F103"/>
  <c r="P58"/>
  <c r="P92"/>
  <c r="P96"/>
  <c r="P98"/>
  <c r="D87"/>
  <c r="F87"/>
  <c r="H87"/>
  <c r="J87"/>
  <c r="L87"/>
  <c r="N87"/>
  <c r="P87"/>
  <c r="J103"/>
  <c r="L103"/>
  <c r="N103"/>
  <c r="P85"/>
  <c r="P101"/>
  <c r="P103"/>
  <c r="O107"/>
  <c r="H89"/>
  <c r="J91"/>
  <c r="L10"/>
  <c r="J31"/>
  <c r="L31"/>
  <c r="N31"/>
  <c r="P31"/>
  <c r="F61"/>
  <c r="H61"/>
  <c r="J61"/>
  <c r="L61"/>
  <c r="N61"/>
  <c r="P61"/>
  <c r="D107"/>
  <c r="F107"/>
  <c r="N68"/>
  <c r="P68"/>
  <c r="M107"/>
  <c r="L91"/>
  <c r="J89"/>
  <c r="J107"/>
  <c r="N10"/>
  <c r="P10"/>
  <c r="H107"/>
  <c r="N91"/>
  <c r="P91"/>
  <c r="L89"/>
  <c r="N89"/>
  <c r="P89"/>
  <c r="L107"/>
  <c r="N107"/>
  <c r="P107"/>
</calcChain>
</file>

<file path=xl/sharedStrings.xml><?xml version="1.0" encoding="utf-8"?>
<sst xmlns="http://schemas.openxmlformats.org/spreadsheetml/2006/main" count="117" uniqueCount="53">
  <si>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</si>
  <si>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</si>
  <si>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</si>
  <si>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</si>
  <si>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</si>
  <si>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</si>
  <si>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</si>
  <si>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</si>
  <si>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</si>
  <si>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</si>
  <si>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</si>
  <si>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</si>
  <si>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</si>
  <si>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</si>
  <si>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</si>
  <si>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</si>
  <si>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</si>
  <si>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</si>
  <si>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</si>
  <si>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</si>
  <si>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</si>
  <si>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к Закону Ярославской области</t>
  </si>
  <si>
    <t>РАСПРЕДЕЛЕНИЕ</t>
  </si>
  <si>
    <t xml:space="preserve">на 2010 год </t>
  </si>
  <si>
    <t>2010 год                (тыс. руб.)</t>
  </si>
  <si>
    <t xml:space="preserve">ВСЕГО </t>
  </si>
  <si>
    <t>субсидий бюджетам муниципальных районов                          (городских округов) Ярославской области за счет средств федерального бюджета и средств областного бюджета                                                   в части софинансирования с федеральным бюджетом</t>
  </si>
  <si>
    <t xml:space="preserve">уточнение </t>
  </si>
  <si>
    <t>Подпрограмма "Обеспечение жильем молодых семей"</t>
  </si>
  <si>
    <t>2. Субсидия на реализацию подпрограммы "Обеспечение жильем молодых семей" федеральной целевой программы "Жилище" на 2002-2010 годы</t>
  </si>
  <si>
    <t>3. 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</si>
  <si>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</si>
  <si>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закупку автотранспортных средств и коммунальной техники</t>
  </si>
  <si>
    <t>6. Субсидия на проведение мероприятий по развитию газификации и водоснабжения  в сельской местности в рамках федеральной целевой программы "Социальное развитие села до 2012 года"</t>
  </si>
  <si>
    <t>7. Субсидия на проведение мероприятий по улучшению жилищных условий граждан Российской Федерации, проживающих в сельской местности,  в рамках  федеральной целевой программы "Социальное развитие села до 2012 года"</t>
  </si>
  <si>
    <t>8. Субсидия на реализацию дополнительных мероприятий, направленных на  снижение напряженности на рынке труда субъектов Российской Федерации</t>
  </si>
  <si>
    <t>9.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"Развитие транспортной системы России (2010-2015 годы)"</t>
  </si>
  <si>
    <t>10. Субсидия на ремонт и капитальный ремонт улично-дорожной сети г. Ярославля</t>
  </si>
  <si>
    <t xml:space="preserve">11. Субсидия на бюджетные инвестиции в объекты капитального строительства собственности муниципальных образований в рамках  федеральной целевой программы "Развитие физической культуры и спорта в Российской Федерации на 2006-2015 годы" </t>
  </si>
  <si>
    <t>12. Субсидия на бюджетные инвестиции в объекты капитального строительства собственности муниципальных образований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 в рамках федеральной целевой программы "Жилище" на 2002-2010 годы</t>
  </si>
  <si>
    <t>13. Субсидия на обеспечение мероприятий по переселению граждан из аварийного жилищного фонда за счет средств, поступивших  от государственной корпорации Фонд содействия реформированию жилищно-коммунального хозяйства</t>
  </si>
  <si>
    <t>14.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</si>
  <si>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1. 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безхозяйных гидротехнических сооружений</t>
  </si>
  <si>
    <t>уточнение июня</t>
  </si>
  <si>
    <t xml:space="preserve"> 15.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"Модернизация транспортной системы России (2002-2010 годы)"</t>
  </si>
  <si>
    <t>16.Субсидия на обеспечение автомобильными дорогами новых микрорайонов</t>
  </si>
  <si>
    <t>уточнение</t>
  </si>
  <si>
    <t xml:space="preserve">17.Субсидия на реализацию экспериментального проекта по совершенствованию организации питания обучающихся в государственных общеобразовательных учреждениях субъектов РФ и муниципальных общеобразовательных учреждениях </t>
  </si>
  <si>
    <t>уточнение октябрь</t>
  </si>
  <si>
    <t>18. Субсидии на государственную поддержку малого и среднего предпринимательства, включая крестьянские (фермерские) хозяйства</t>
  </si>
  <si>
    <t>поправки</t>
  </si>
  <si>
    <t>Приложение 2</t>
  </si>
  <si>
    <t>от 21.12.2010 № 52-з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</si>
</sst>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Fill="1"/>
    <xf numFmtId="0" fontId="3" fillId="0" borderId="1" xfId="0" applyFont="1" applyFill="1" applyBorder="1"/>
    <xf numFmtId="0" fontId="4" fillId="0" borderId="2" xfId="0" applyFont="1" applyFill="1" applyBorder="1" applyAlignment="1">
      <alignment horizontal="center"/>
    </xf>
    <xf numFmtId="1" fontId="3" fillId="0" borderId="0" xfId="0" applyNumberFormat="1" applyFont="1" applyFill="1"/>
    <xf numFmtId="3" fontId="3" fillId="0" borderId="0" xfId="0" applyNumberFormat="1" applyFont="1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left" wrapText="1"/>
    </xf>
    <xf numFmtId="1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wrapText="1"/>
    </xf>
    <xf numFmtId="1" fontId="5" fillId="0" borderId="1" xfId="1" applyNumberFormat="1" applyFont="1" applyFill="1" applyBorder="1" applyAlignment="1">
      <alignment horizontal="right" wrapText="1"/>
    </xf>
    <xf numFmtId="3" fontId="5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/>
    <xf numFmtId="1" fontId="2" fillId="0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right"/>
    </xf>
    <xf numFmtId="1" fontId="2" fillId="0" borderId="1" xfId="1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>
      <alignment horizontal="right" wrapText="1"/>
    </xf>
    <xf numFmtId="1" fontId="7" fillId="0" borderId="1" xfId="1" applyNumberFormat="1" applyFont="1" applyFill="1" applyBorder="1" applyAlignment="1">
      <alignment horizontal="right" wrapText="1"/>
    </xf>
    <xf numFmtId="3" fontId="7" fillId="0" borderId="1" xfId="1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/>
    <xf numFmtId="1" fontId="2" fillId="0" borderId="1" xfId="0" applyNumberFormat="1" applyFont="1" applyFill="1" applyBorder="1" applyAlignment="1">
      <alignment horizontal="center"/>
    </xf>
    <xf numFmtId="1" fontId="2" fillId="0" borderId="1" xfId="1" applyNumberFormat="1" applyFont="1" applyFill="1" applyBorder="1" applyAlignment="1"/>
    <xf numFmtId="1" fontId="5" fillId="0" borderId="1" xfId="0" applyNumberFormat="1" applyFont="1" applyFill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 wrapText="1"/>
    </xf>
    <xf numFmtId="1" fontId="7" fillId="0" borderId="1" xfId="0" applyNumberFormat="1" applyFont="1" applyFill="1" applyBorder="1" applyAlignment="1">
      <alignment horizontal="right" wrapText="1"/>
    </xf>
    <xf numFmtId="3" fontId="7" fillId="0" borderId="1" xfId="0" applyNumberFormat="1" applyFont="1" applyFill="1" applyBorder="1" applyAlignment="1">
      <alignment horizontal="right" wrapText="1"/>
    </xf>
    <xf numFmtId="1" fontId="7" fillId="0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" fontId="3" fillId="0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1" fontId="6" fillId="0" borderId="1" xfId="0" applyNumberFormat="1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/>
    <xf numFmtId="0" fontId="2" fillId="0" borderId="4" xfId="0" applyFont="1" applyFill="1" applyBorder="1" applyAlignment="1"/>
    <xf numFmtId="0" fontId="2" fillId="0" borderId="3" xfId="0" applyFont="1" applyFill="1" applyBorder="1" applyAlignment="1"/>
    <xf numFmtId="164" fontId="6" fillId="0" borderId="1" xfId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3" fontId="6" fillId="0" borderId="1" xfId="1" applyNumberFormat="1" applyFont="1" applyFill="1" applyBorder="1" applyAlignment="1">
      <alignment horizontal="right" wrapText="1"/>
    </xf>
    <xf numFmtId="164" fontId="2" fillId="0" borderId="1" xfId="1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165" fontId="6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wrapText="1"/>
    </xf>
    <xf numFmtId="0" fontId="6" fillId="0" borderId="1" xfId="0" applyFont="1" applyFill="1" applyBorder="1"/>
    <xf numFmtId="1" fontId="6" fillId="0" borderId="1" xfId="1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165" fontId="6" fillId="2" borderId="1" xfId="1" applyNumberFormat="1" applyFont="1" applyFill="1" applyBorder="1" applyAlignment="1">
      <alignment horizontal="right"/>
    </xf>
    <xf numFmtId="164" fontId="6" fillId="2" borderId="1" xfId="1" applyNumberFormat="1" applyFont="1" applyFill="1" applyBorder="1" applyAlignment="1">
      <alignment horizontal="right" wrapText="1"/>
    </xf>
    <xf numFmtId="1" fontId="6" fillId="2" borderId="1" xfId="1" applyNumberFormat="1" applyFont="1" applyFill="1" applyBorder="1" applyAlignment="1">
      <alignment horizontal="right" wrapText="1"/>
    </xf>
    <xf numFmtId="1" fontId="5" fillId="2" borderId="1" xfId="1" applyNumberFormat="1" applyFont="1" applyFill="1" applyBorder="1" applyAlignment="1">
      <alignment horizontal="right" wrapText="1"/>
    </xf>
    <xf numFmtId="3" fontId="5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wrapText="1"/>
    </xf>
    <xf numFmtId="1" fontId="7" fillId="2" borderId="1" xfId="1" applyNumberFormat="1" applyFont="1" applyFill="1" applyBorder="1" applyAlignment="1">
      <alignment horizontal="right" wrapText="1"/>
    </xf>
    <xf numFmtId="164" fontId="7" fillId="2" borderId="1" xfId="1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7"/>
  <sheetViews>
    <sheetView tabSelected="1" zoomScaleNormal="100" zoomScaleSheetLayoutView="100" workbookViewId="0">
      <selection activeCell="A4" sqref="A4"/>
    </sheetView>
  </sheetViews>
  <sheetFormatPr defaultColWidth="9.1640625" defaultRowHeight="15.75" outlineLevelRow="2"/>
  <cols>
    <col min="1" max="1" width="64.5" style="1" bestFit="1" customWidth="1"/>
    <col min="2" max="2" width="12.83203125" style="59" hidden="1" customWidth="1"/>
    <col min="3" max="3" width="13" style="1" hidden="1" customWidth="1"/>
    <col min="4" max="4" width="14.5" style="1" hidden="1" customWidth="1"/>
    <col min="5" max="5" width="13" style="4" hidden="1" customWidth="1"/>
    <col min="6" max="6" width="14.5" style="1" hidden="1" customWidth="1"/>
    <col min="7" max="7" width="13" style="1" hidden="1" customWidth="1"/>
    <col min="8" max="8" width="14.6640625" style="1" hidden="1" customWidth="1"/>
    <col min="9" max="9" width="13" style="5" hidden="1" customWidth="1"/>
    <col min="10" max="10" width="14.6640625" style="1" hidden="1" customWidth="1"/>
    <col min="11" max="11" width="12" style="5" hidden="1" customWidth="1"/>
    <col min="12" max="12" width="14.5" style="1" hidden="1" customWidth="1"/>
    <col min="13" max="13" width="13" style="1" hidden="1" customWidth="1"/>
    <col min="14" max="14" width="14.6640625" style="1" hidden="1" customWidth="1"/>
    <col min="15" max="15" width="12" style="1" hidden="1" customWidth="1"/>
    <col min="16" max="16" width="14.5" style="1" customWidth="1"/>
    <col min="17" max="16384" width="9.1640625" style="1"/>
  </cols>
  <sheetData>
    <row r="1" spans="1:16">
      <c r="A1" s="71" t="s">
        <v>51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16">
      <c r="A2" s="71" t="s">
        <v>21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>
      <c r="A3" s="71" t="s">
        <v>52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5" spans="1:16" ht="18.75">
      <c r="A5" s="70" t="s">
        <v>22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</row>
    <row r="6" spans="1:16" ht="72" customHeight="1">
      <c r="A6" s="72" t="s">
        <v>26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</row>
    <row r="7" spans="1:16" ht="18.75">
      <c r="A7" s="70" t="s">
        <v>23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6" ht="18.75">
      <c r="A8" s="3"/>
      <c r="B8" s="3"/>
    </row>
    <row r="9" spans="1:16" ht="31.5">
      <c r="A9" s="6" t="s">
        <v>0</v>
      </c>
      <c r="B9" s="7" t="s">
        <v>24</v>
      </c>
      <c r="C9" s="7" t="s">
        <v>27</v>
      </c>
      <c r="D9" s="7" t="s">
        <v>24</v>
      </c>
      <c r="E9" s="8" t="s">
        <v>43</v>
      </c>
      <c r="F9" s="7" t="s">
        <v>24</v>
      </c>
      <c r="G9" s="7" t="s">
        <v>46</v>
      </c>
      <c r="H9" s="7" t="s">
        <v>24</v>
      </c>
      <c r="I9" s="9" t="s">
        <v>48</v>
      </c>
      <c r="J9" s="7" t="s">
        <v>24</v>
      </c>
      <c r="K9" s="9" t="s">
        <v>50</v>
      </c>
      <c r="L9" s="7" t="s">
        <v>24</v>
      </c>
      <c r="M9" s="7" t="s">
        <v>46</v>
      </c>
      <c r="N9" s="7" t="s">
        <v>24</v>
      </c>
      <c r="O9" s="7" t="s">
        <v>50</v>
      </c>
      <c r="P9" s="7" t="s">
        <v>24</v>
      </c>
    </row>
    <row r="10" spans="1:16" ht="81" customHeight="1">
      <c r="A10" s="10" t="s">
        <v>42</v>
      </c>
      <c r="B10" s="11">
        <f>SUM(B14:B22)</f>
        <v>9467</v>
      </c>
      <c r="C10" s="11">
        <f>SUM(C14:C30)</f>
        <v>-793</v>
      </c>
      <c r="D10" s="12">
        <f>B10+C10</f>
        <v>8674</v>
      </c>
      <c r="E10" s="13">
        <f>SUM(E14:E30)</f>
        <v>0</v>
      </c>
      <c r="F10" s="12">
        <f>D10+E10</f>
        <v>8674</v>
      </c>
      <c r="G10" s="13">
        <f>SUM(G14:G30)</f>
        <v>0</v>
      </c>
      <c r="H10" s="12">
        <f>F10+G10</f>
        <v>8674</v>
      </c>
      <c r="I10" s="14">
        <f>SUM(I14:I30)</f>
        <v>0</v>
      </c>
      <c r="J10" s="12">
        <f>H10+I10</f>
        <v>8674</v>
      </c>
      <c r="K10" s="14">
        <f>SUM(K14:K30)</f>
        <v>0</v>
      </c>
      <c r="L10" s="12">
        <f>J10+K10</f>
        <v>8674</v>
      </c>
      <c r="M10" s="14">
        <f>SUM(M14:M30)</f>
        <v>0</v>
      </c>
      <c r="N10" s="12">
        <f>L10+M10</f>
        <v>8674</v>
      </c>
      <c r="O10" s="14">
        <f>SUM(O14:O30)</f>
        <v>0</v>
      </c>
      <c r="P10" s="12">
        <f>N10+O10</f>
        <v>8674</v>
      </c>
    </row>
    <row r="11" spans="1:16" hidden="1" outlineLevel="1">
      <c r="A11" s="15" t="s">
        <v>18</v>
      </c>
      <c r="B11" s="16"/>
      <c r="C11" s="2"/>
      <c r="D11" s="17">
        <f>B11+C11</f>
        <v>0</v>
      </c>
      <c r="E11" s="18"/>
      <c r="F11" s="17"/>
      <c r="G11" s="17"/>
      <c r="H11" s="17"/>
      <c r="I11" s="19"/>
      <c r="J11" s="17"/>
      <c r="K11" s="19"/>
      <c r="L11" s="17"/>
      <c r="M11" s="19"/>
      <c r="N11" s="17"/>
      <c r="O11" s="19"/>
      <c r="P11" s="17"/>
    </row>
    <row r="12" spans="1:16" hidden="1" outlineLevel="1">
      <c r="A12" s="15" t="s">
        <v>20</v>
      </c>
      <c r="B12" s="16"/>
      <c r="C12" s="2"/>
      <c r="D12" s="17">
        <f>B12+C12</f>
        <v>0</v>
      </c>
      <c r="E12" s="18"/>
      <c r="F12" s="17"/>
      <c r="G12" s="17"/>
      <c r="H12" s="17"/>
      <c r="I12" s="19"/>
      <c r="J12" s="17"/>
      <c r="K12" s="19"/>
      <c r="L12" s="17"/>
      <c r="M12" s="19"/>
      <c r="N12" s="17"/>
      <c r="O12" s="19"/>
      <c r="P12" s="17"/>
    </row>
    <row r="13" spans="1:16" hidden="1" outlineLevel="1">
      <c r="A13" s="15" t="s">
        <v>1</v>
      </c>
      <c r="B13" s="16"/>
      <c r="C13" s="2"/>
      <c r="D13" s="17">
        <f>B13+C13</f>
        <v>0</v>
      </c>
      <c r="E13" s="18"/>
      <c r="F13" s="17"/>
      <c r="G13" s="17"/>
      <c r="H13" s="17"/>
      <c r="I13" s="19"/>
      <c r="J13" s="17"/>
      <c r="K13" s="19"/>
      <c r="L13" s="17"/>
      <c r="M13" s="19"/>
      <c r="N13" s="17"/>
      <c r="O13" s="19"/>
      <c r="P13" s="17"/>
    </row>
    <row r="14" spans="1:16" hidden="1">
      <c r="A14" s="15" t="s">
        <v>2</v>
      </c>
      <c r="B14" s="16">
        <v>1647</v>
      </c>
      <c r="C14" s="16">
        <v>-1647</v>
      </c>
      <c r="D14" s="17">
        <f>B14+C14</f>
        <v>0</v>
      </c>
      <c r="E14" s="18"/>
      <c r="F14" s="17"/>
      <c r="G14" s="17"/>
      <c r="H14" s="17"/>
      <c r="I14" s="19"/>
      <c r="J14" s="17"/>
      <c r="K14" s="19"/>
      <c r="L14" s="17"/>
      <c r="M14" s="19"/>
      <c r="N14" s="17"/>
      <c r="O14" s="19"/>
      <c r="P14" s="17"/>
    </row>
    <row r="15" spans="1:16" hidden="1" outlineLevel="1">
      <c r="A15" s="15" t="s">
        <v>19</v>
      </c>
      <c r="B15" s="16"/>
      <c r="C15" s="16"/>
      <c r="D15" s="17">
        <f t="shared" ref="D15:D30" si="0">B15+C15</f>
        <v>0</v>
      </c>
      <c r="E15" s="18"/>
      <c r="F15" s="17"/>
      <c r="G15" s="17"/>
      <c r="H15" s="17"/>
      <c r="I15" s="19"/>
      <c r="J15" s="17"/>
      <c r="K15" s="19"/>
      <c r="L15" s="17"/>
      <c r="M15" s="19"/>
      <c r="N15" s="17"/>
      <c r="O15" s="19"/>
      <c r="P15" s="17"/>
    </row>
    <row r="16" spans="1:16" hidden="1" outlineLevel="1">
      <c r="A16" s="15" t="s">
        <v>3</v>
      </c>
      <c r="B16" s="16"/>
      <c r="C16" s="16"/>
      <c r="D16" s="17">
        <f t="shared" si="0"/>
        <v>0</v>
      </c>
      <c r="E16" s="18"/>
      <c r="F16" s="17"/>
      <c r="G16" s="17"/>
      <c r="H16" s="17"/>
      <c r="I16" s="19"/>
      <c r="J16" s="17"/>
      <c r="K16" s="19"/>
      <c r="L16" s="17"/>
      <c r="M16" s="19"/>
      <c r="N16" s="17"/>
      <c r="O16" s="19"/>
      <c r="P16" s="17"/>
    </row>
    <row r="17" spans="1:16" hidden="1" outlineLevel="1">
      <c r="A17" s="15" t="s">
        <v>4</v>
      </c>
      <c r="B17" s="16"/>
      <c r="C17" s="16"/>
      <c r="D17" s="17">
        <f t="shared" si="0"/>
        <v>0</v>
      </c>
      <c r="E17" s="18"/>
      <c r="F17" s="17"/>
      <c r="G17" s="17"/>
      <c r="H17" s="17"/>
      <c r="I17" s="19"/>
      <c r="J17" s="17"/>
      <c r="K17" s="19"/>
      <c r="L17" s="17"/>
      <c r="M17" s="19"/>
      <c r="N17" s="17"/>
      <c r="O17" s="19"/>
      <c r="P17" s="17"/>
    </row>
    <row r="18" spans="1:16" hidden="1" outlineLevel="1">
      <c r="A18" s="15" t="s">
        <v>5</v>
      </c>
      <c r="B18" s="16"/>
      <c r="C18" s="16"/>
      <c r="D18" s="17">
        <f t="shared" si="0"/>
        <v>0</v>
      </c>
      <c r="E18" s="18"/>
      <c r="F18" s="17"/>
      <c r="G18" s="17"/>
      <c r="H18" s="17"/>
      <c r="I18" s="19"/>
      <c r="J18" s="17"/>
      <c r="K18" s="19"/>
      <c r="L18" s="17"/>
      <c r="M18" s="19"/>
      <c r="N18" s="17"/>
      <c r="O18" s="19"/>
      <c r="P18" s="17"/>
    </row>
    <row r="19" spans="1:16" hidden="1" outlineLevel="1">
      <c r="A19" s="15" t="s">
        <v>6</v>
      </c>
      <c r="B19" s="16"/>
      <c r="C19" s="16"/>
      <c r="D19" s="17">
        <f t="shared" si="0"/>
        <v>0</v>
      </c>
      <c r="E19" s="18"/>
      <c r="F19" s="17"/>
      <c r="G19" s="17"/>
      <c r="H19" s="17"/>
      <c r="I19" s="19"/>
      <c r="J19" s="17"/>
      <c r="K19" s="19"/>
      <c r="L19" s="17"/>
      <c r="M19" s="19"/>
      <c r="N19" s="17"/>
      <c r="O19" s="19"/>
      <c r="P19" s="17"/>
    </row>
    <row r="20" spans="1:16" hidden="1" outlineLevel="1">
      <c r="A20" s="15" t="s">
        <v>7</v>
      </c>
      <c r="B20" s="16"/>
      <c r="C20" s="16"/>
      <c r="D20" s="17">
        <f t="shared" si="0"/>
        <v>0</v>
      </c>
      <c r="E20" s="18"/>
      <c r="F20" s="17"/>
      <c r="G20" s="17"/>
      <c r="H20" s="17"/>
      <c r="I20" s="19"/>
      <c r="J20" s="17"/>
      <c r="K20" s="19"/>
      <c r="L20" s="17"/>
      <c r="M20" s="19"/>
      <c r="N20" s="17"/>
      <c r="O20" s="19"/>
      <c r="P20" s="17"/>
    </row>
    <row r="21" spans="1:16" ht="15" hidden="1" customHeight="1">
      <c r="A21" s="15" t="s">
        <v>8</v>
      </c>
      <c r="B21" s="16">
        <v>7218</v>
      </c>
      <c r="C21" s="16">
        <v>-7218</v>
      </c>
      <c r="D21" s="17">
        <f t="shared" si="0"/>
        <v>0</v>
      </c>
      <c r="E21" s="18"/>
      <c r="F21" s="17"/>
      <c r="G21" s="17"/>
      <c r="H21" s="17"/>
      <c r="I21" s="19"/>
      <c r="J21" s="17"/>
      <c r="K21" s="19"/>
      <c r="L21" s="17"/>
      <c r="M21" s="19"/>
      <c r="N21" s="17"/>
      <c r="O21" s="19"/>
      <c r="P21" s="17"/>
    </row>
    <row r="22" spans="1:16">
      <c r="A22" s="15" t="s">
        <v>9</v>
      </c>
      <c r="B22" s="16">
        <v>602</v>
      </c>
      <c r="C22" s="16">
        <v>1648</v>
      </c>
      <c r="D22" s="20">
        <f t="shared" si="0"/>
        <v>2250</v>
      </c>
      <c r="E22" s="21"/>
      <c r="F22" s="20">
        <f t="shared" ref="F22:F86" si="1">D22+E22</f>
        <v>2250</v>
      </c>
      <c r="G22" s="20"/>
      <c r="H22" s="20">
        <f t="shared" ref="H22:H86" si="2">F22+G22</f>
        <v>2250</v>
      </c>
      <c r="I22" s="22"/>
      <c r="J22" s="20">
        <f t="shared" ref="J22:J86" si="3">H22+I22</f>
        <v>2250</v>
      </c>
      <c r="K22" s="22"/>
      <c r="L22" s="20">
        <f t="shared" ref="L22:L86" si="4">J22+K22</f>
        <v>2250</v>
      </c>
      <c r="M22" s="22"/>
      <c r="N22" s="20">
        <f t="shared" ref="N22:N85" si="5">L22+M22</f>
        <v>2250</v>
      </c>
      <c r="O22" s="22">
        <v>2404</v>
      </c>
      <c r="P22" s="20">
        <f t="shared" ref="P22:P85" si="6">N22+O22</f>
        <v>4654</v>
      </c>
    </row>
    <row r="23" spans="1:16" hidden="1" outlineLevel="2">
      <c r="A23" s="15" t="s">
        <v>10</v>
      </c>
      <c r="B23" s="16"/>
      <c r="C23" s="16"/>
      <c r="D23" s="17">
        <f t="shared" si="0"/>
        <v>0</v>
      </c>
      <c r="E23" s="18"/>
      <c r="F23" s="17">
        <f t="shared" si="1"/>
        <v>0</v>
      </c>
      <c r="G23" s="17"/>
      <c r="H23" s="17">
        <f t="shared" si="2"/>
        <v>0</v>
      </c>
      <c r="I23" s="19"/>
      <c r="J23" s="17">
        <f t="shared" si="3"/>
        <v>0</v>
      </c>
      <c r="K23" s="19"/>
      <c r="L23" s="17">
        <f t="shared" si="4"/>
        <v>0</v>
      </c>
      <c r="M23" s="19"/>
      <c r="N23" s="17">
        <f t="shared" si="5"/>
        <v>0</v>
      </c>
      <c r="O23" s="19"/>
      <c r="P23" s="17">
        <f t="shared" si="6"/>
        <v>0</v>
      </c>
    </row>
    <row r="24" spans="1:16" hidden="1" outlineLevel="2">
      <c r="A24" s="15" t="s">
        <v>17</v>
      </c>
      <c r="B24" s="16"/>
      <c r="C24" s="16"/>
      <c r="D24" s="17">
        <f t="shared" si="0"/>
        <v>0</v>
      </c>
      <c r="E24" s="18"/>
      <c r="F24" s="17">
        <f t="shared" si="1"/>
        <v>0</v>
      </c>
      <c r="G24" s="17"/>
      <c r="H24" s="17">
        <f t="shared" si="2"/>
        <v>0</v>
      </c>
      <c r="I24" s="19"/>
      <c r="J24" s="17">
        <f t="shared" si="3"/>
        <v>0</v>
      </c>
      <c r="K24" s="19"/>
      <c r="L24" s="17">
        <f t="shared" si="4"/>
        <v>0</v>
      </c>
      <c r="M24" s="19"/>
      <c r="N24" s="17">
        <f t="shared" si="5"/>
        <v>0</v>
      </c>
      <c r="O24" s="19"/>
      <c r="P24" s="17">
        <f t="shared" si="6"/>
        <v>0</v>
      </c>
    </row>
    <row r="25" spans="1:16" hidden="1" outlineLevel="2">
      <c r="A25" s="15" t="s">
        <v>11</v>
      </c>
      <c r="B25" s="16"/>
      <c r="C25" s="16"/>
      <c r="D25" s="17">
        <f t="shared" si="0"/>
        <v>0</v>
      </c>
      <c r="E25" s="18"/>
      <c r="F25" s="17">
        <f t="shared" si="1"/>
        <v>0</v>
      </c>
      <c r="G25" s="17"/>
      <c r="H25" s="17">
        <f t="shared" si="2"/>
        <v>0</v>
      </c>
      <c r="I25" s="19"/>
      <c r="J25" s="17">
        <f t="shared" si="3"/>
        <v>0</v>
      </c>
      <c r="K25" s="19"/>
      <c r="L25" s="17">
        <f t="shared" si="4"/>
        <v>0</v>
      </c>
      <c r="M25" s="19"/>
      <c r="N25" s="17">
        <f t="shared" si="5"/>
        <v>0</v>
      </c>
      <c r="O25" s="19"/>
      <c r="P25" s="17">
        <f t="shared" si="6"/>
        <v>0</v>
      </c>
    </row>
    <row r="26" spans="1:16" hidden="1" outlineLevel="2">
      <c r="A26" s="15" t="s">
        <v>12</v>
      </c>
      <c r="B26" s="16"/>
      <c r="C26" s="16"/>
      <c r="D26" s="17">
        <f t="shared" si="0"/>
        <v>0</v>
      </c>
      <c r="E26" s="18"/>
      <c r="F26" s="17">
        <f t="shared" si="1"/>
        <v>0</v>
      </c>
      <c r="G26" s="17"/>
      <c r="H26" s="17">
        <f t="shared" si="2"/>
        <v>0</v>
      </c>
      <c r="I26" s="19"/>
      <c r="J26" s="17">
        <f t="shared" si="3"/>
        <v>0</v>
      </c>
      <c r="K26" s="19"/>
      <c r="L26" s="17">
        <f t="shared" si="4"/>
        <v>0</v>
      </c>
      <c r="M26" s="19"/>
      <c r="N26" s="17">
        <f t="shared" si="5"/>
        <v>0</v>
      </c>
      <c r="O26" s="19"/>
      <c r="P26" s="17">
        <f t="shared" si="6"/>
        <v>0</v>
      </c>
    </row>
    <row r="27" spans="1:16" hidden="1" outlineLevel="2">
      <c r="A27" s="15" t="s">
        <v>13</v>
      </c>
      <c r="B27" s="16"/>
      <c r="C27" s="16"/>
      <c r="D27" s="17">
        <f t="shared" si="0"/>
        <v>0</v>
      </c>
      <c r="E27" s="18"/>
      <c r="F27" s="17">
        <f t="shared" si="1"/>
        <v>0</v>
      </c>
      <c r="G27" s="17"/>
      <c r="H27" s="17">
        <f t="shared" si="2"/>
        <v>0</v>
      </c>
      <c r="I27" s="19"/>
      <c r="J27" s="17">
        <f t="shared" si="3"/>
        <v>0</v>
      </c>
      <c r="K27" s="19"/>
      <c r="L27" s="17">
        <f t="shared" si="4"/>
        <v>0</v>
      </c>
      <c r="M27" s="19"/>
      <c r="N27" s="17">
        <f t="shared" si="5"/>
        <v>0</v>
      </c>
      <c r="O27" s="19"/>
      <c r="P27" s="17">
        <f t="shared" si="6"/>
        <v>0</v>
      </c>
    </row>
    <row r="28" spans="1:16" hidden="1" outlineLevel="2">
      <c r="A28" s="15" t="s">
        <v>14</v>
      </c>
      <c r="B28" s="16"/>
      <c r="C28" s="16"/>
      <c r="D28" s="17">
        <f t="shared" si="0"/>
        <v>0</v>
      </c>
      <c r="E28" s="18"/>
      <c r="F28" s="17">
        <f t="shared" si="1"/>
        <v>0</v>
      </c>
      <c r="G28" s="17"/>
      <c r="H28" s="17">
        <f t="shared" si="2"/>
        <v>0</v>
      </c>
      <c r="I28" s="19"/>
      <c r="J28" s="17">
        <f t="shared" si="3"/>
        <v>0</v>
      </c>
      <c r="K28" s="19"/>
      <c r="L28" s="17">
        <f t="shared" si="4"/>
        <v>0</v>
      </c>
      <c r="M28" s="19"/>
      <c r="N28" s="17">
        <f t="shared" si="5"/>
        <v>0</v>
      </c>
      <c r="O28" s="19"/>
      <c r="P28" s="17">
        <f t="shared" si="6"/>
        <v>0</v>
      </c>
    </row>
    <row r="29" spans="1:16" hidden="1" outlineLevel="2">
      <c r="A29" s="15" t="s">
        <v>15</v>
      </c>
      <c r="B29" s="16"/>
      <c r="C29" s="16"/>
      <c r="D29" s="17">
        <f t="shared" si="0"/>
        <v>0</v>
      </c>
      <c r="E29" s="18"/>
      <c r="F29" s="17">
        <f t="shared" si="1"/>
        <v>0</v>
      </c>
      <c r="G29" s="17"/>
      <c r="H29" s="17">
        <f t="shared" si="2"/>
        <v>0</v>
      </c>
      <c r="I29" s="19"/>
      <c r="J29" s="17">
        <f t="shared" si="3"/>
        <v>0</v>
      </c>
      <c r="K29" s="19"/>
      <c r="L29" s="17">
        <f t="shared" si="4"/>
        <v>0</v>
      </c>
      <c r="M29" s="19"/>
      <c r="N29" s="17">
        <f t="shared" si="5"/>
        <v>0</v>
      </c>
      <c r="O29" s="19"/>
      <c r="P29" s="17">
        <f t="shared" si="6"/>
        <v>0</v>
      </c>
    </row>
    <row r="30" spans="1:16" outlineLevel="2">
      <c r="A30" s="15" t="s">
        <v>16</v>
      </c>
      <c r="B30" s="16"/>
      <c r="C30" s="16">
        <v>6424</v>
      </c>
      <c r="D30" s="20">
        <f t="shared" si="0"/>
        <v>6424</v>
      </c>
      <c r="E30" s="21"/>
      <c r="F30" s="20">
        <f t="shared" si="1"/>
        <v>6424</v>
      </c>
      <c r="G30" s="20"/>
      <c r="H30" s="20">
        <f t="shared" si="2"/>
        <v>6424</v>
      </c>
      <c r="I30" s="22"/>
      <c r="J30" s="20">
        <f t="shared" si="3"/>
        <v>6424</v>
      </c>
      <c r="K30" s="22"/>
      <c r="L30" s="20">
        <f t="shared" si="4"/>
        <v>6424</v>
      </c>
      <c r="M30" s="22"/>
      <c r="N30" s="20">
        <f t="shared" si="5"/>
        <v>6424</v>
      </c>
      <c r="O30" s="22">
        <v>-2404</v>
      </c>
      <c r="P30" s="20">
        <f t="shared" si="6"/>
        <v>4020</v>
      </c>
    </row>
    <row r="31" spans="1:16" ht="63.75" hidden="1" customHeight="1">
      <c r="A31" s="23" t="s">
        <v>29</v>
      </c>
      <c r="B31" s="24">
        <f>SUM(B38)</f>
        <v>0</v>
      </c>
      <c r="C31" s="24">
        <f>SUM(C38)</f>
        <v>553</v>
      </c>
      <c r="D31" s="12">
        <f>SUM(D38)</f>
        <v>553</v>
      </c>
      <c r="E31" s="13">
        <f>SUM(E38)</f>
        <v>0</v>
      </c>
      <c r="F31" s="12">
        <f t="shared" si="1"/>
        <v>553</v>
      </c>
      <c r="G31" s="13">
        <f>SUM(G38)</f>
        <v>0</v>
      </c>
      <c r="H31" s="12">
        <f t="shared" si="2"/>
        <v>553</v>
      </c>
      <c r="I31" s="14">
        <v>56573</v>
      </c>
      <c r="J31" s="12">
        <f t="shared" si="3"/>
        <v>57126</v>
      </c>
      <c r="K31" s="14"/>
      <c r="L31" s="12">
        <f t="shared" si="4"/>
        <v>57126</v>
      </c>
      <c r="M31" s="14"/>
      <c r="N31" s="12">
        <f t="shared" si="5"/>
        <v>57126</v>
      </c>
      <c r="O31" s="14"/>
      <c r="P31" s="12">
        <f t="shared" si="6"/>
        <v>57126</v>
      </c>
    </row>
    <row r="32" spans="1:16" hidden="1">
      <c r="A32" s="25" t="s">
        <v>18</v>
      </c>
      <c r="B32" s="26"/>
      <c r="C32" s="27">
        <v>68000</v>
      </c>
      <c r="D32" s="28">
        <f t="shared" ref="D32:D51" si="7">SUM(B32:C32)</f>
        <v>68000</v>
      </c>
      <c r="E32" s="28">
        <v>68000</v>
      </c>
      <c r="F32" s="28">
        <f t="shared" si="1"/>
        <v>136000</v>
      </c>
      <c r="G32" s="28">
        <v>68000</v>
      </c>
      <c r="H32" s="28">
        <f t="shared" si="2"/>
        <v>204000</v>
      </c>
      <c r="I32" s="29">
        <v>68000</v>
      </c>
      <c r="J32" s="30">
        <f t="shared" si="3"/>
        <v>272000</v>
      </c>
      <c r="K32" s="31"/>
      <c r="L32" s="30">
        <f t="shared" si="4"/>
        <v>272000</v>
      </c>
      <c r="M32" s="31"/>
      <c r="N32" s="30">
        <f t="shared" si="5"/>
        <v>272000</v>
      </c>
      <c r="O32" s="31"/>
      <c r="P32" s="30">
        <f t="shared" si="6"/>
        <v>272000</v>
      </c>
    </row>
    <row r="33" spans="1:16" hidden="1">
      <c r="A33" s="25" t="s">
        <v>20</v>
      </c>
      <c r="B33" s="26"/>
      <c r="C33" s="27">
        <v>6000</v>
      </c>
      <c r="D33" s="28">
        <f t="shared" si="7"/>
        <v>6000</v>
      </c>
      <c r="E33" s="28">
        <v>6000</v>
      </c>
      <c r="F33" s="28">
        <f t="shared" si="1"/>
        <v>12000</v>
      </c>
      <c r="G33" s="28">
        <v>6000</v>
      </c>
      <c r="H33" s="28">
        <f t="shared" si="2"/>
        <v>18000</v>
      </c>
      <c r="I33" s="29">
        <v>6000</v>
      </c>
      <c r="J33" s="30">
        <f t="shared" si="3"/>
        <v>24000</v>
      </c>
      <c r="K33" s="31"/>
      <c r="L33" s="30">
        <f t="shared" si="4"/>
        <v>24000</v>
      </c>
      <c r="M33" s="31"/>
      <c r="N33" s="30">
        <f t="shared" si="5"/>
        <v>24000</v>
      </c>
      <c r="O33" s="31"/>
      <c r="P33" s="30">
        <f t="shared" si="6"/>
        <v>24000</v>
      </c>
    </row>
    <row r="34" spans="1:16" hidden="1">
      <c r="A34" s="25" t="s">
        <v>1</v>
      </c>
      <c r="B34" s="26"/>
      <c r="C34" s="27">
        <v>400</v>
      </c>
      <c r="D34" s="28">
        <f t="shared" si="7"/>
        <v>400</v>
      </c>
      <c r="E34" s="28">
        <v>400</v>
      </c>
      <c r="F34" s="28">
        <f t="shared" si="1"/>
        <v>800</v>
      </c>
      <c r="G34" s="28">
        <v>400</v>
      </c>
      <c r="H34" s="28">
        <f t="shared" si="2"/>
        <v>1200</v>
      </c>
      <c r="I34" s="29">
        <v>400</v>
      </c>
      <c r="J34" s="30">
        <f t="shared" si="3"/>
        <v>1600</v>
      </c>
      <c r="K34" s="31"/>
      <c r="L34" s="30">
        <f t="shared" si="4"/>
        <v>1600</v>
      </c>
      <c r="M34" s="31"/>
      <c r="N34" s="30">
        <f t="shared" si="5"/>
        <v>1600</v>
      </c>
      <c r="O34" s="31"/>
      <c r="P34" s="30">
        <f t="shared" si="6"/>
        <v>1600</v>
      </c>
    </row>
    <row r="35" spans="1:16" hidden="1">
      <c r="A35" s="25" t="s">
        <v>2</v>
      </c>
      <c r="B35" s="26"/>
      <c r="C35" s="27">
        <v>575</v>
      </c>
      <c r="D35" s="28">
        <f t="shared" si="7"/>
        <v>575</v>
      </c>
      <c r="E35" s="28">
        <v>575</v>
      </c>
      <c r="F35" s="28">
        <f t="shared" si="1"/>
        <v>1150</v>
      </c>
      <c r="G35" s="28">
        <v>575</v>
      </c>
      <c r="H35" s="28">
        <f t="shared" si="2"/>
        <v>1725</v>
      </c>
      <c r="I35" s="29">
        <v>575</v>
      </c>
      <c r="J35" s="30">
        <f t="shared" si="3"/>
        <v>2300</v>
      </c>
      <c r="K35" s="31"/>
      <c r="L35" s="30">
        <f t="shared" si="4"/>
        <v>2300</v>
      </c>
      <c r="M35" s="31"/>
      <c r="N35" s="30">
        <f t="shared" si="5"/>
        <v>2300</v>
      </c>
      <c r="O35" s="31"/>
      <c r="P35" s="30">
        <f t="shared" si="6"/>
        <v>2300</v>
      </c>
    </row>
    <row r="36" spans="1:16" hidden="1">
      <c r="A36" s="25" t="s">
        <v>19</v>
      </c>
      <c r="B36" s="26"/>
      <c r="C36" s="27">
        <v>1850</v>
      </c>
      <c r="D36" s="28">
        <f t="shared" si="7"/>
        <v>1850</v>
      </c>
      <c r="E36" s="28">
        <v>1850</v>
      </c>
      <c r="F36" s="28">
        <f t="shared" si="1"/>
        <v>3700</v>
      </c>
      <c r="G36" s="28">
        <v>1850</v>
      </c>
      <c r="H36" s="28">
        <f t="shared" si="2"/>
        <v>5550</v>
      </c>
      <c r="I36" s="29">
        <v>1850</v>
      </c>
      <c r="J36" s="30">
        <f t="shared" si="3"/>
        <v>7400</v>
      </c>
      <c r="K36" s="31"/>
      <c r="L36" s="30">
        <f t="shared" si="4"/>
        <v>7400</v>
      </c>
      <c r="M36" s="31"/>
      <c r="N36" s="30">
        <f t="shared" si="5"/>
        <v>7400</v>
      </c>
      <c r="O36" s="31"/>
      <c r="P36" s="30">
        <f t="shared" si="6"/>
        <v>7400</v>
      </c>
    </row>
    <row r="37" spans="1:16" hidden="1">
      <c r="A37" s="25" t="s">
        <v>3</v>
      </c>
      <c r="B37" s="26"/>
      <c r="C37" s="27">
        <v>2400</v>
      </c>
      <c r="D37" s="28">
        <f t="shared" si="7"/>
        <v>2400</v>
      </c>
      <c r="E37" s="28">
        <v>2400</v>
      </c>
      <c r="F37" s="28">
        <f t="shared" si="1"/>
        <v>4800</v>
      </c>
      <c r="G37" s="28">
        <v>2400</v>
      </c>
      <c r="H37" s="28">
        <f t="shared" si="2"/>
        <v>7200</v>
      </c>
      <c r="I37" s="29">
        <v>2400</v>
      </c>
      <c r="J37" s="30">
        <f t="shared" si="3"/>
        <v>9600</v>
      </c>
      <c r="K37" s="31"/>
      <c r="L37" s="30">
        <f t="shared" si="4"/>
        <v>9600</v>
      </c>
      <c r="M37" s="31"/>
      <c r="N37" s="30">
        <f t="shared" si="5"/>
        <v>9600</v>
      </c>
      <c r="O37" s="31"/>
      <c r="P37" s="30">
        <f t="shared" si="6"/>
        <v>9600</v>
      </c>
    </row>
    <row r="38" spans="1:16" hidden="1">
      <c r="A38" s="25" t="s">
        <v>4</v>
      </c>
      <c r="B38" s="26">
        <v>0</v>
      </c>
      <c r="C38" s="32">
        <v>553</v>
      </c>
      <c r="D38" s="20">
        <f t="shared" si="7"/>
        <v>553</v>
      </c>
      <c r="E38" s="21"/>
      <c r="F38" s="20">
        <f t="shared" si="1"/>
        <v>553</v>
      </c>
      <c r="G38" s="20"/>
      <c r="H38" s="20">
        <f t="shared" si="2"/>
        <v>553</v>
      </c>
      <c r="I38" s="22"/>
      <c r="J38" s="20">
        <f t="shared" si="3"/>
        <v>553</v>
      </c>
      <c r="K38" s="22"/>
      <c r="L38" s="20">
        <f t="shared" si="4"/>
        <v>553</v>
      </c>
      <c r="M38" s="22"/>
      <c r="N38" s="20">
        <f t="shared" si="5"/>
        <v>553</v>
      </c>
      <c r="O38" s="22"/>
      <c r="P38" s="20">
        <f t="shared" si="6"/>
        <v>553</v>
      </c>
    </row>
    <row r="39" spans="1:16" hidden="1">
      <c r="A39" s="25" t="s">
        <v>5</v>
      </c>
      <c r="B39" s="26"/>
      <c r="C39" s="27">
        <v>180</v>
      </c>
      <c r="D39" s="28">
        <f t="shared" si="7"/>
        <v>180</v>
      </c>
      <c r="E39" s="28">
        <v>180</v>
      </c>
      <c r="F39" s="28">
        <f t="shared" si="1"/>
        <v>360</v>
      </c>
      <c r="G39" s="28">
        <v>180</v>
      </c>
      <c r="H39" s="28">
        <f t="shared" si="2"/>
        <v>540</v>
      </c>
      <c r="I39" s="29">
        <v>180</v>
      </c>
      <c r="J39" s="30">
        <f t="shared" si="3"/>
        <v>720</v>
      </c>
      <c r="K39" s="31"/>
      <c r="L39" s="30">
        <f t="shared" si="4"/>
        <v>720</v>
      </c>
      <c r="M39" s="31"/>
      <c r="N39" s="30">
        <f t="shared" si="5"/>
        <v>720</v>
      </c>
      <c r="O39" s="31"/>
      <c r="P39" s="30">
        <f t="shared" si="6"/>
        <v>720</v>
      </c>
    </row>
    <row r="40" spans="1:16" hidden="1">
      <c r="A40" s="25" t="s">
        <v>6</v>
      </c>
      <c r="B40" s="26"/>
      <c r="C40" s="27">
        <v>572</v>
      </c>
      <c r="D40" s="28">
        <f t="shared" si="7"/>
        <v>572</v>
      </c>
      <c r="E40" s="28">
        <v>572</v>
      </c>
      <c r="F40" s="28">
        <f t="shared" si="1"/>
        <v>1144</v>
      </c>
      <c r="G40" s="28">
        <v>572</v>
      </c>
      <c r="H40" s="28">
        <f t="shared" si="2"/>
        <v>1716</v>
      </c>
      <c r="I40" s="29">
        <v>572</v>
      </c>
      <c r="J40" s="30">
        <f t="shared" si="3"/>
        <v>2288</v>
      </c>
      <c r="K40" s="31"/>
      <c r="L40" s="30">
        <f t="shared" si="4"/>
        <v>2288</v>
      </c>
      <c r="M40" s="31"/>
      <c r="N40" s="30">
        <f t="shared" si="5"/>
        <v>2288</v>
      </c>
      <c r="O40" s="31"/>
      <c r="P40" s="30">
        <f t="shared" si="6"/>
        <v>2288</v>
      </c>
    </row>
    <row r="41" spans="1:16" hidden="1">
      <c r="A41" s="25" t="s">
        <v>7</v>
      </c>
      <c r="B41" s="26"/>
      <c r="C41" s="27">
        <v>225</v>
      </c>
      <c r="D41" s="28">
        <f t="shared" si="7"/>
        <v>225</v>
      </c>
      <c r="E41" s="28">
        <v>225</v>
      </c>
      <c r="F41" s="28">
        <f t="shared" si="1"/>
        <v>450</v>
      </c>
      <c r="G41" s="28">
        <v>225</v>
      </c>
      <c r="H41" s="28">
        <f t="shared" si="2"/>
        <v>675</v>
      </c>
      <c r="I41" s="29">
        <v>225</v>
      </c>
      <c r="J41" s="30">
        <f t="shared" si="3"/>
        <v>900</v>
      </c>
      <c r="K41" s="31"/>
      <c r="L41" s="30">
        <f t="shared" si="4"/>
        <v>900</v>
      </c>
      <c r="M41" s="31"/>
      <c r="N41" s="30">
        <f t="shared" si="5"/>
        <v>900</v>
      </c>
      <c r="O41" s="31"/>
      <c r="P41" s="30">
        <f t="shared" si="6"/>
        <v>900</v>
      </c>
    </row>
    <row r="42" spans="1:16" hidden="1">
      <c r="A42" s="25" t="s">
        <v>8</v>
      </c>
      <c r="B42" s="26"/>
      <c r="C42" s="27">
        <v>730</v>
      </c>
      <c r="D42" s="28">
        <f t="shared" si="7"/>
        <v>730</v>
      </c>
      <c r="E42" s="28">
        <v>730</v>
      </c>
      <c r="F42" s="28">
        <f t="shared" si="1"/>
        <v>1460</v>
      </c>
      <c r="G42" s="28">
        <v>730</v>
      </c>
      <c r="H42" s="28">
        <f t="shared" si="2"/>
        <v>2190</v>
      </c>
      <c r="I42" s="29">
        <v>730</v>
      </c>
      <c r="J42" s="30">
        <f t="shared" si="3"/>
        <v>2920</v>
      </c>
      <c r="K42" s="31"/>
      <c r="L42" s="30">
        <f t="shared" si="4"/>
        <v>2920</v>
      </c>
      <c r="M42" s="31"/>
      <c r="N42" s="30">
        <f t="shared" si="5"/>
        <v>2920</v>
      </c>
      <c r="O42" s="31"/>
      <c r="P42" s="30">
        <f t="shared" si="6"/>
        <v>2920</v>
      </c>
    </row>
    <row r="43" spans="1:16" hidden="1">
      <c r="A43" s="25" t="s">
        <v>9</v>
      </c>
      <c r="B43" s="26"/>
      <c r="C43" s="27">
        <v>1540</v>
      </c>
      <c r="D43" s="28">
        <f t="shared" si="7"/>
        <v>1540</v>
      </c>
      <c r="E43" s="28">
        <v>1540</v>
      </c>
      <c r="F43" s="28">
        <f t="shared" si="1"/>
        <v>3080</v>
      </c>
      <c r="G43" s="28">
        <v>1540</v>
      </c>
      <c r="H43" s="28">
        <f t="shared" si="2"/>
        <v>4620</v>
      </c>
      <c r="I43" s="29">
        <v>1540</v>
      </c>
      <c r="J43" s="30">
        <f t="shared" si="3"/>
        <v>6160</v>
      </c>
      <c r="K43" s="31"/>
      <c r="L43" s="30">
        <f t="shared" si="4"/>
        <v>6160</v>
      </c>
      <c r="M43" s="31"/>
      <c r="N43" s="30">
        <f t="shared" si="5"/>
        <v>6160</v>
      </c>
      <c r="O43" s="31"/>
      <c r="P43" s="30">
        <f t="shared" si="6"/>
        <v>6160</v>
      </c>
    </row>
    <row r="44" spans="1:16" hidden="1">
      <c r="A44" s="25" t="s">
        <v>10</v>
      </c>
      <c r="B44" s="26"/>
      <c r="C44" s="27">
        <v>1440</v>
      </c>
      <c r="D44" s="28">
        <f t="shared" si="7"/>
        <v>1440</v>
      </c>
      <c r="E44" s="28">
        <v>1440</v>
      </c>
      <c r="F44" s="28">
        <f t="shared" si="1"/>
        <v>2880</v>
      </c>
      <c r="G44" s="28">
        <v>1440</v>
      </c>
      <c r="H44" s="28">
        <f t="shared" si="2"/>
        <v>4320</v>
      </c>
      <c r="I44" s="29">
        <v>1440</v>
      </c>
      <c r="J44" s="30">
        <f t="shared" si="3"/>
        <v>5760</v>
      </c>
      <c r="K44" s="31"/>
      <c r="L44" s="30">
        <f t="shared" si="4"/>
        <v>5760</v>
      </c>
      <c r="M44" s="31"/>
      <c r="N44" s="30">
        <f t="shared" si="5"/>
        <v>5760</v>
      </c>
      <c r="O44" s="31"/>
      <c r="P44" s="30">
        <f t="shared" si="6"/>
        <v>5760</v>
      </c>
    </row>
    <row r="45" spans="1:16" hidden="1">
      <c r="A45" s="25" t="s">
        <v>17</v>
      </c>
      <c r="B45" s="26"/>
      <c r="C45" s="27">
        <v>375</v>
      </c>
      <c r="D45" s="28">
        <f t="shared" si="7"/>
        <v>375</v>
      </c>
      <c r="E45" s="28">
        <v>375</v>
      </c>
      <c r="F45" s="28">
        <f t="shared" si="1"/>
        <v>750</v>
      </c>
      <c r="G45" s="28">
        <v>375</v>
      </c>
      <c r="H45" s="28">
        <f t="shared" si="2"/>
        <v>1125</v>
      </c>
      <c r="I45" s="29">
        <v>375</v>
      </c>
      <c r="J45" s="30">
        <f t="shared" si="3"/>
        <v>1500</v>
      </c>
      <c r="K45" s="31"/>
      <c r="L45" s="30">
        <f t="shared" si="4"/>
        <v>1500</v>
      </c>
      <c r="M45" s="31"/>
      <c r="N45" s="30">
        <f t="shared" si="5"/>
        <v>1500</v>
      </c>
      <c r="O45" s="31"/>
      <c r="P45" s="30">
        <f t="shared" si="6"/>
        <v>1500</v>
      </c>
    </row>
    <row r="46" spans="1:16" hidden="1">
      <c r="A46" s="25" t="s">
        <v>11</v>
      </c>
      <c r="B46" s="26"/>
      <c r="C46" s="27">
        <v>220</v>
      </c>
      <c r="D46" s="28">
        <f t="shared" si="7"/>
        <v>220</v>
      </c>
      <c r="E46" s="28">
        <v>220</v>
      </c>
      <c r="F46" s="28">
        <f t="shared" si="1"/>
        <v>440</v>
      </c>
      <c r="G46" s="28">
        <v>220</v>
      </c>
      <c r="H46" s="28">
        <f t="shared" si="2"/>
        <v>660</v>
      </c>
      <c r="I46" s="29">
        <v>220</v>
      </c>
      <c r="J46" s="30">
        <f t="shared" si="3"/>
        <v>880</v>
      </c>
      <c r="K46" s="31"/>
      <c r="L46" s="30">
        <f t="shared" si="4"/>
        <v>880</v>
      </c>
      <c r="M46" s="31"/>
      <c r="N46" s="30">
        <f t="shared" si="5"/>
        <v>880</v>
      </c>
      <c r="O46" s="31"/>
      <c r="P46" s="30">
        <f t="shared" si="6"/>
        <v>880</v>
      </c>
    </row>
    <row r="47" spans="1:16" hidden="1">
      <c r="A47" s="25" t="s">
        <v>12</v>
      </c>
      <c r="B47" s="26"/>
      <c r="C47" s="27">
        <v>2200</v>
      </c>
      <c r="D47" s="28">
        <f t="shared" si="7"/>
        <v>2200</v>
      </c>
      <c r="E47" s="28">
        <v>2200</v>
      </c>
      <c r="F47" s="28">
        <f t="shared" si="1"/>
        <v>4400</v>
      </c>
      <c r="G47" s="28">
        <v>2200</v>
      </c>
      <c r="H47" s="28">
        <f t="shared" si="2"/>
        <v>6600</v>
      </c>
      <c r="I47" s="29">
        <v>2200</v>
      </c>
      <c r="J47" s="30">
        <f t="shared" si="3"/>
        <v>8800</v>
      </c>
      <c r="K47" s="31"/>
      <c r="L47" s="30">
        <f t="shared" si="4"/>
        <v>8800</v>
      </c>
      <c r="M47" s="31"/>
      <c r="N47" s="30">
        <f t="shared" si="5"/>
        <v>8800</v>
      </c>
      <c r="O47" s="31"/>
      <c r="P47" s="30">
        <f t="shared" si="6"/>
        <v>8800</v>
      </c>
    </row>
    <row r="48" spans="1:16" hidden="1">
      <c r="A48" s="25" t="s">
        <v>13</v>
      </c>
      <c r="B48" s="26"/>
      <c r="C48" s="27">
        <v>360</v>
      </c>
      <c r="D48" s="28">
        <f t="shared" si="7"/>
        <v>360</v>
      </c>
      <c r="E48" s="28">
        <v>360</v>
      </c>
      <c r="F48" s="28">
        <f t="shared" si="1"/>
        <v>720</v>
      </c>
      <c r="G48" s="28">
        <v>360</v>
      </c>
      <c r="H48" s="28">
        <f t="shared" si="2"/>
        <v>1080</v>
      </c>
      <c r="I48" s="29">
        <v>360</v>
      </c>
      <c r="J48" s="30">
        <f t="shared" si="3"/>
        <v>1440</v>
      </c>
      <c r="K48" s="31"/>
      <c r="L48" s="30">
        <f t="shared" si="4"/>
        <v>1440</v>
      </c>
      <c r="M48" s="31"/>
      <c r="N48" s="30">
        <f t="shared" si="5"/>
        <v>1440</v>
      </c>
      <c r="O48" s="31"/>
      <c r="P48" s="30">
        <f t="shared" si="6"/>
        <v>1440</v>
      </c>
    </row>
    <row r="49" spans="1:16" hidden="1">
      <c r="A49" s="25" t="s">
        <v>14</v>
      </c>
      <c r="B49" s="26"/>
      <c r="C49" s="27">
        <v>463</v>
      </c>
      <c r="D49" s="28">
        <f t="shared" si="7"/>
        <v>463</v>
      </c>
      <c r="E49" s="28">
        <v>463</v>
      </c>
      <c r="F49" s="28">
        <f t="shared" si="1"/>
        <v>926</v>
      </c>
      <c r="G49" s="28">
        <v>463</v>
      </c>
      <c r="H49" s="28">
        <f t="shared" si="2"/>
        <v>1389</v>
      </c>
      <c r="I49" s="29">
        <v>463</v>
      </c>
      <c r="J49" s="30">
        <f t="shared" si="3"/>
        <v>1852</v>
      </c>
      <c r="K49" s="31"/>
      <c r="L49" s="30">
        <f t="shared" si="4"/>
        <v>1852</v>
      </c>
      <c r="M49" s="31"/>
      <c r="N49" s="30">
        <f t="shared" si="5"/>
        <v>1852</v>
      </c>
      <c r="O49" s="31"/>
      <c r="P49" s="30">
        <f t="shared" si="6"/>
        <v>1852</v>
      </c>
    </row>
    <row r="50" spans="1:16" hidden="1">
      <c r="A50" s="25" t="s">
        <v>15</v>
      </c>
      <c r="B50" s="26"/>
      <c r="C50" s="27">
        <v>170</v>
      </c>
      <c r="D50" s="28">
        <f t="shared" si="7"/>
        <v>170</v>
      </c>
      <c r="E50" s="28">
        <v>170</v>
      </c>
      <c r="F50" s="28">
        <f t="shared" si="1"/>
        <v>340</v>
      </c>
      <c r="G50" s="28">
        <v>170</v>
      </c>
      <c r="H50" s="28">
        <f t="shared" si="2"/>
        <v>510</v>
      </c>
      <c r="I50" s="29">
        <v>170</v>
      </c>
      <c r="J50" s="30">
        <f t="shared" si="3"/>
        <v>680</v>
      </c>
      <c r="K50" s="31"/>
      <c r="L50" s="30">
        <f t="shared" si="4"/>
        <v>680</v>
      </c>
      <c r="M50" s="31"/>
      <c r="N50" s="30">
        <f t="shared" si="5"/>
        <v>680</v>
      </c>
      <c r="O50" s="31"/>
      <c r="P50" s="30">
        <f t="shared" si="6"/>
        <v>680</v>
      </c>
    </row>
    <row r="51" spans="1:16" hidden="1">
      <c r="A51" s="25" t="s">
        <v>16</v>
      </c>
      <c r="B51" s="26"/>
      <c r="C51" s="27">
        <v>1840</v>
      </c>
      <c r="D51" s="28">
        <f t="shared" si="7"/>
        <v>1840</v>
      </c>
      <c r="E51" s="28">
        <v>1840</v>
      </c>
      <c r="F51" s="28">
        <f t="shared" si="1"/>
        <v>3680</v>
      </c>
      <c r="G51" s="28">
        <v>1840</v>
      </c>
      <c r="H51" s="28">
        <f t="shared" si="2"/>
        <v>5520</v>
      </c>
      <c r="I51" s="29">
        <v>1840</v>
      </c>
      <c r="J51" s="30">
        <f t="shared" si="3"/>
        <v>7360</v>
      </c>
      <c r="K51" s="31"/>
      <c r="L51" s="30">
        <f t="shared" si="4"/>
        <v>7360</v>
      </c>
      <c r="M51" s="31"/>
      <c r="N51" s="30">
        <f t="shared" si="5"/>
        <v>7360</v>
      </c>
      <c r="O51" s="31"/>
      <c r="P51" s="30">
        <f t="shared" si="6"/>
        <v>7360</v>
      </c>
    </row>
    <row r="52" spans="1:16" ht="31.5" hidden="1">
      <c r="A52" s="33" t="s">
        <v>28</v>
      </c>
      <c r="B52" s="26"/>
      <c r="C52" s="34"/>
      <c r="D52" s="28"/>
      <c r="E52" s="28"/>
      <c r="F52" s="28">
        <f t="shared" si="1"/>
        <v>0</v>
      </c>
      <c r="G52" s="28"/>
      <c r="H52" s="28">
        <f t="shared" si="2"/>
        <v>0</v>
      </c>
      <c r="I52" s="29"/>
      <c r="J52" s="28">
        <f t="shared" si="3"/>
        <v>0</v>
      </c>
      <c r="K52" s="29"/>
      <c r="L52" s="28">
        <f t="shared" si="4"/>
        <v>0</v>
      </c>
      <c r="M52" s="29"/>
      <c r="N52" s="28">
        <f t="shared" si="5"/>
        <v>0</v>
      </c>
      <c r="O52" s="29"/>
      <c r="P52" s="28">
        <f t="shared" si="6"/>
        <v>0</v>
      </c>
    </row>
    <row r="53" spans="1:16" hidden="1">
      <c r="A53" s="2"/>
      <c r="B53" s="26"/>
      <c r="C53" s="34"/>
      <c r="D53" s="28"/>
      <c r="E53" s="28"/>
      <c r="F53" s="28">
        <f t="shared" si="1"/>
        <v>0</v>
      </c>
      <c r="G53" s="28"/>
      <c r="H53" s="28">
        <f t="shared" si="2"/>
        <v>0</v>
      </c>
      <c r="I53" s="29"/>
      <c r="J53" s="28">
        <f t="shared" si="3"/>
        <v>0</v>
      </c>
      <c r="K53" s="29"/>
      <c r="L53" s="28">
        <f t="shared" si="4"/>
        <v>0</v>
      </c>
      <c r="M53" s="29"/>
      <c r="N53" s="28">
        <f t="shared" si="5"/>
        <v>0</v>
      </c>
      <c r="O53" s="29"/>
      <c r="P53" s="28">
        <f t="shared" si="6"/>
        <v>0</v>
      </c>
    </row>
    <row r="54" spans="1:16" hidden="1">
      <c r="A54" s="2"/>
      <c r="B54" s="26"/>
      <c r="C54" s="34"/>
      <c r="D54" s="28"/>
      <c r="E54" s="28"/>
      <c r="F54" s="28">
        <f t="shared" si="1"/>
        <v>0</v>
      </c>
      <c r="G54" s="28"/>
      <c r="H54" s="28">
        <f t="shared" si="2"/>
        <v>0</v>
      </c>
      <c r="I54" s="29"/>
      <c r="J54" s="28">
        <f t="shared" si="3"/>
        <v>0</v>
      </c>
      <c r="K54" s="29"/>
      <c r="L54" s="28">
        <f t="shared" si="4"/>
        <v>0</v>
      </c>
      <c r="M54" s="29"/>
      <c r="N54" s="28">
        <f t="shared" si="5"/>
        <v>0</v>
      </c>
      <c r="O54" s="29"/>
      <c r="P54" s="28">
        <f t="shared" si="6"/>
        <v>0</v>
      </c>
    </row>
    <row r="55" spans="1:16" hidden="1">
      <c r="A55" s="2"/>
      <c r="B55" s="26"/>
      <c r="C55" s="34"/>
      <c r="D55" s="28"/>
      <c r="E55" s="28"/>
      <c r="F55" s="28">
        <f t="shared" si="1"/>
        <v>0</v>
      </c>
      <c r="G55" s="28"/>
      <c r="H55" s="28">
        <f t="shared" si="2"/>
        <v>0</v>
      </c>
      <c r="I55" s="29"/>
      <c r="J55" s="28">
        <f t="shared" si="3"/>
        <v>0</v>
      </c>
      <c r="K55" s="29"/>
      <c r="L55" s="28">
        <f t="shared" si="4"/>
        <v>0</v>
      </c>
      <c r="M55" s="29"/>
      <c r="N55" s="28">
        <f t="shared" si="5"/>
        <v>0</v>
      </c>
      <c r="O55" s="29"/>
      <c r="P55" s="28">
        <f t="shared" si="6"/>
        <v>0</v>
      </c>
    </row>
    <row r="56" spans="1:16" ht="96" hidden="1" customHeight="1">
      <c r="A56" s="35" t="s">
        <v>30</v>
      </c>
      <c r="B56" s="36">
        <v>0</v>
      </c>
      <c r="C56" s="36">
        <v>328493</v>
      </c>
      <c r="D56" s="12">
        <f>SUM(B56:C56)</f>
        <v>328493</v>
      </c>
      <c r="E56" s="13"/>
      <c r="F56" s="12">
        <f t="shared" si="1"/>
        <v>328493</v>
      </c>
      <c r="G56" s="12">
        <v>88126</v>
      </c>
      <c r="H56" s="12">
        <f t="shared" si="2"/>
        <v>416619</v>
      </c>
      <c r="I56" s="14"/>
      <c r="J56" s="12">
        <f t="shared" si="3"/>
        <v>416619</v>
      </c>
      <c r="K56" s="14">
        <v>21472</v>
      </c>
      <c r="L56" s="12">
        <f t="shared" si="4"/>
        <v>438091</v>
      </c>
      <c r="M56" s="14"/>
      <c r="N56" s="12">
        <f t="shared" si="5"/>
        <v>438091</v>
      </c>
      <c r="O56" s="14"/>
      <c r="P56" s="12">
        <f t="shared" si="6"/>
        <v>438091</v>
      </c>
    </row>
    <row r="57" spans="1:16" ht="50.25" hidden="1" customHeight="1">
      <c r="A57" s="35" t="s">
        <v>31</v>
      </c>
      <c r="B57" s="36">
        <v>0</v>
      </c>
      <c r="C57" s="36">
        <v>53217</v>
      </c>
      <c r="D57" s="12">
        <f>SUM(B57:C57)</f>
        <v>53217</v>
      </c>
      <c r="E57" s="13"/>
      <c r="F57" s="12">
        <f t="shared" si="1"/>
        <v>53217</v>
      </c>
      <c r="G57" s="12"/>
      <c r="H57" s="12">
        <f t="shared" si="2"/>
        <v>53217</v>
      </c>
      <c r="I57" s="14"/>
      <c r="J57" s="12">
        <f t="shared" si="3"/>
        <v>53217</v>
      </c>
      <c r="K57" s="14"/>
      <c r="L57" s="12">
        <f t="shared" si="4"/>
        <v>53217</v>
      </c>
      <c r="M57" s="14"/>
      <c r="N57" s="12">
        <f t="shared" si="5"/>
        <v>53217</v>
      </c>
      <c r="O57" s="14"/>
      <c r="P57" s="12">
        <f t="shared" si="6"/>
        <v>53217</v>
      </c>
    </row>
    <row r="58" spans="1:16" ht="30" hidden="1" customHeight="1">
      <c r="A58" s="33" t="s">
        <v>32</v>
      </c>
      <c r="B58" s="37">
        <f>SUM(B59:B60)</f>
        <v>0</v>
      </c>
      <c r="C58" s="37">
        <f>SUM(C59:C60)</f>
        <v>35418</v>
      </c>
      <c r="D58" s="12">
        <f>SUM(D59:D60)</f>
        <v>35418</v>
      </c>
      <c r="E58" s="13">
        <f>SUM(E59:E60)</f>
        <v>0</v>
      </c>
      <c r="F58" s="12">
        <f t="shared" si="1"/>
        <v>35418</v>
      </c>
      <c r="G58" s="13">
        <f>SUM(G59:G60)</f>
        <v>0</v>
      </c>
      <c r="H58" s="12">
        <f t="shared" si="2"/>
        <v>35418</v>
      </c>
      <c r="I58" s="14">
        <f>SUM(I59:I60)</f>
        <v>0</v>
      </c>
      <c r="J58" s="12">
        <f t="shared" si="3"/>
        <v>35418</v>
      </c>
      <c r="K58" s="14">
        <f>SUM(K59:K60)</f>
        <v>0</v>
      </c>
      <c r="L58" s="12">
        <f t="shared" si="4"/>
        <v>35418</v>
      </c>
      <c r="M58" s="14">
        <f>SUM(M59:M60)</f>
        <v>0</v>
      </c>
      <c r="N58" s="12">
        <f t="shared" si="5"/>
        <v>35418</v>
      </c>
      <c r="O58" s="14">
        <f>SUM(O59:O60)</f>
        <v>0</v>
      </c>
      <c r="P58" s="12">
        <f t="shared" si="6"/>
        <v>35418</v>
      </c>
    </row>
    <row r="59" spans="1:16" hidden="1">
      <c r="A59" s="25" t="s">
        <v>18</v>
      </c>
      <c r="B59" s="26">
        <v>0</v>
      </c>
      <c r="C59" s="32">
        <v>25302</v>
      </c>
      <c r="D59" s="20">
        <f>SUM(B59:C59)</f>
        <v>25302</v>
      </c>
      <c r="E59" s="21"/>
      <c r="F59" s="20">
        <f t="shared" si="1"/>
        <v>25302</v>
      </c>
      <c r="G59" s="20"/>
      <c r="H59" s="20">
        <f t="shared" si="2"/>
        <v>25302</v>
      </c>
      <c r="I59" s="22"/>
      <c r="J59" s="20">
        <f t="shared" si="3"/>
        <v>25302</v>
      </c>
      <c r="K59" s="22"/>
      <c r="L59" s="20">
        <f t="shared" si="4"/>
        <v>25302</v>
      </c>
      <c r="M59" s="22"/>
      <c r="N59" s="20">
        <f t="shared" si="5"/>
        <v>25302</v>
      </c>
      <c r="O59" s="22"/>
      <c r="P59" s="20">
        <f t="shared" si="6"/>
        <v>25302</v>
      </c>
    </row>
    <row r="60" spans="1:16" ht="15" hidden="1" customHeight="1">
      <c r="A60" s="25" t="s">
        <v>20</v>
      </c>
      <c r="B60" s="26">
        <v>0</v>
      </c>
      <c r="C60" s="32">
        <v>10116</v>
      </c>
      <c r="D60" s="20">
        <f>SUM(B60:C60)</f>
        <v>10116</v>
      </c>
      <c r="E60" s="21"/>
      <c r="F60" s="20">
        <f t="shared" si="1"/>
        <v>10116</v>
      </c>
      <c r="G60" s="20"/>
      <c r="H60" s="20">
        <f t="shared" si="2"/>
        <v>10116</v>
      </c>
      <c r="I60" s="22"/>
      <c r="J60" s="20">
        <f t="shared" si="3"/>
        <v>10116</v>
      </c>
      <c r="K60" s="22"/>
      <c r="L60" s="20">
        <f t="shared" si="4"/>
        <v>10116</v>
      </c>
      <c r="M60" s="22"/>
      <c r="N60" s="20">
        <f t="shared" si="5"/>
        <v>10116</v>
      </c>
      <c r="O60" s="22"/>
      <c r="P60" s="20">
        <f t="shared" si="6"/>
        <v>10116</v>
      </c>
    </row>
    <row r="61" spans="1:16" ht="75.75" hidden="1" customHeight="1" outlineLevel="2">
      <c r="A61" s="33" t="s">
        <v>33</v>
      </c>
      <c r="B61" s="38"/>
      <c r="C61" s="36">
        <f>SUM(C62:C67)</f>
        <v>15100</v>
      </c>
      <c r="D61" s="12">
        <f>SUM(B61:C61)</f>
        <v>15100</v>
      </c>
      <c r="E61" s="13">
        <f>SUM(E62:E67)</f>
        <v>0</v>
      </c>
      <c r="F61" s="12">
        <f t="shared" si="1"/>
        <v>15100</v>
      </c>
      <c r="G61" s="13">
        <f>SUM(G62:G67)</f>
        <v>0</v>
      </c>
      <c r="H61" s="12">
        <f t="shared" si="2"/>
        <v>15100</v>
      </c>
      <c r="I61" s="14">
        <f>SUM(I62:I67)</f>
        <v>0</v>
      </c>
      <c r="J61" s="12">
        <f t="shared" si="3"/>
        <v>15100</v>
      </c>
      <c r="K61" s="14">
        <f>SUM(K62:K67)</f>
        <v>0</v>
      </c>
      <c r="L61" s="12">
        <f t="shared" si="4"/>
        <v>15100</v>
      </c>
      <c r="M61" s="14">
        <f>SUM(M62:M67)</f>
        <v>0</v>
      </c>
      <c r="N61" s="12">
        <f t="shared" si="5"/>
        <v>15100</v>
      </c>
      <c r="O61" s="14">
        <f>SUM(O62:O67)</f>
        <v>0</v>
      </c>
      <c r="P61" s="12">
        <f t="shared" si="6"/>
        <v>15100</v>
      </c>
    </row>
    <row r="62" spans="1:16" hidden="1" outlineLevel="2">
      <c r="A62" s="39" t="s">
        <v>1</v>
      </c>
      <c r="B62" s="38"/>
      <c r="C62" s="32">
        <v>8293</v>
      </c>
      <c r="D62" s="20">
        <f t="shared" ref="D62:D67" si="8">SUM(B62:C62)</f>
        <v>8293</v>
      </c>
      <c r="E62" s="21"/>
      <c r="F62" s="20">
        <f t="shared" si="1"/>
        <v>8293</v>
      </c>
      <c r="G62" s="20"/>
      <c r="H62" s="20">
        <f t="shared" si="2"/>
        <v>8293</v>
      </c>
      <c r="I62" s="22">
        <f>-263-281-51+111-139</f>
        <v>-623</v>
      </c>
      <c r="J62" s="20">
        <f t="shared" si="3"/>
        <v>7670</v>
      </c>
      <c r="K62" s="22"/>
      <c r="L62" s="20">
        <f t="shared" si="4"/>
        <v>7670</v>
      </c>
      <c r="M62" s="22"/>
      <c r="N62" s="20">
        <f t="shared" si="5"/>
        <v>7670</v>
      </c>
      <c r="O62" s="22"/>
      <c r="P62" s="20">
        <f t="shared" si="6"/>
        <v>7670</v>
      </c>
    </row>
    <row r="63" spans="1:16" hidden="1" outlineLevel="2">
      <c r="A63" s="40" t="s">
        <v>9</v>
      </c>
      <c r="B63" s="38"/>
      <c r="C63" s="32">
        <v>3240</v>
      </c>
      <c r="D63" s="20">
        <f t="shared" si="8"/>
        <v>3240</v>
      </c>
      <c r="E63" s="21"/>
      <c r="F63" s="20">
        <f t="shared" si="1"/>
        <v>3240</v>
      </c>
      <c r="G63" s="20"/>
      <c r="H63" s="20">
        <f t="shared" si="2"/>
        <v>3240</v>
      </c>
      <c r="I63" s="22">
        <f>24+450</f>
        <v>474</v>
      </c>
      <c r="J63" s="20">
        <f t="shared" si="3"/>
        <v>3714</v>
      </c>
      <c r="K63" s="22"/>
      <c r="L63" s="20">
        <f t="shared" si="4"/>
        <v>3714</v>
      </c>
      <c r="M63" s="22"/>
      <c r="N63" s="20">
        <f t="shared" si="5"/>
        <v>3714</v>
      </c>
      <c r="O63" s="22"/>
      <c r="P63" s="20">
        <f t="shared" si="6"/>
        <v>3714</v>
      </c>
    </row>
    <row r="64" spans="1:16" hidden="1" outlineLevel="2">
      <c r="A64" s="40" t="s">
        <v>10</v>
      </c>
      <c r="B64" s="38"/>
      <c r="C64" s="32"/>
      <c r="D64" s="20"/>
      <c r="E64" s="21"/>
      <c r="F64" s="20"/>
      <c r="G64" s="20"/>
      <c r="H64" s="20">
        <f t="shared" si="2"/>
        <v>0</v>
      </c>
      <c r="I64" s="22">
        <f>1116-450</f>
        <v>666</v>
      </c>
      <c r="J64" s="20">
        <f t="shared" si="3"/>
        <v>666</v>
      </c>
      <c r="K64" s="22"/>
      <c r="L64" s="20">
        <f t="shared" si="4"/>
        <v>666</v>
      </c>
      <c r="M64" s="22"/>
      <c r="N64" s="20">
        <f t="shared" si="5"/>
        <v>666</v>
      </c>
      <c r="O64" s="22"/>
      <c r="P64" s="20">
        <f t="shared" si="6"/>
        <v>666</v>
      </c>
    </row>
    <row r="65" spans="1:16" hidden="1" outlineLevel="2">
      <c r="A65" s="40" t="s">
        <v>12</v>
      </c>
      <c r="B65" s="38"/>
      <c r="C65" s="32">
        <v>1000</v>
      </c>
      <c r="D65" s="20">
        <f t="shared" si="8"/>
        <v>1000</v>
      </c>
      <c r="E65" s="21"/>
      <c r="F65" s="20">
        <f t="shared" si="1"/>
        <v>1000</v>
      </c>
      <c r="G65" s="20"/>
      <c r="H65" s="20">
        <f t="shared" si="2"/>
        <v>1000</v>
      </c>
      <c r="I65" s="22">
        <v>-254</v>
      </c>
      <c r="J65" s="20">
        <f t="shared" si="3"/>
        <v>746</v>
      </c>
      <c r="K65" s="22"/>
      <c r="L65" s="20">
        <f t="shared" si="4"/>
        <v>746</v>
      </c>
      <c r="M65" s="22"/>
      <c r="N65" s="20">
        <f t="shared" si="5"/>
        <v>746</v>
      </c>
      <c r="O65" s="22"/>
      <c r="P65" s="20">
        <f t="shared" si="6"/>
        <v>746</v>
      </c>
    </row>
    <row r="66" spans="1:16" hidden="1" outlineLevel="2">
      <c r="A66" s="40" t="s">
        <v>3</v>
      </c>
      <c r="B66" s="38"/>
      <c r="C66" s="32">
        <v>1662</v>
      </c>
      <c r="D66" s="20">
        <f t="shared" si="8"/>
        <v>1662</v>
      </c>
      <c r="E66" s="21"/>
      <c r="F66" s="20">
        <f t="shared" si="1"/>
        <v>1662</v>
      </c>
      <c r="G66" s="20"/>
      <c r="H66" s="20">
        <f t="shared" si="2"/>
        <v>1662</v>
      </c>
      <c r="I66" s="22">
        <v>44</v>
      </c>
      <c r="J66" s="20">
        <f t="shared" si="3"/>
        <v>1706</v>
      </c>
      <c r="K66" s="22"/>
      <c r="L66" s="20">
        <f t="shared" si="4"/>
        <v>1706</v>
      </c>
      <c r="M66" s="22"/>
      <c r="N66" s="20">
        <f t="shared" si="5"/>
        <v>1706</v>
      </c>
      <c r="O66" s="22"/>
      <c r="P66" s="20">
        <f t="shared" si="6"/>
        <v>1706</v>
      </c>
    </row>
    <row r="67" spans="1:16" hidden="1" outlineLevel="2">
      <c r="A67" s="40" t="s">
        <v>16</v>
      </c>
      <c r="B67" s="38"/>
      <c r="C67" s="32">
        <v>905</v>
      </c>
      <c r="D67" s="20">
        <f t="shared" si="8"/>
        <v>905</v>
      </c>
      <c r="E67" s="21"/>
      <c r="F67" s="20">
        <f t="shared" si="1"/>
        <v>905</v>
      </c>
      <c r="G67" s="20"/>
      <c r="H67" s="20">
        <f t="shared" si="2"/>
        <v>905</v>
      </c>
      <c r="I67" s="22">
        <f>-199-108</f>
        <v>-307</v>
      </c>
      <c r="J67" s="20">
        <f t="shared" si="3"/>
        <v>598</v>
      </c>
      <c r="K67" s="22"/>
      <c r="L67" s="20">
        <f t="shared" si="4"/>
        <v>598</v>
      </c>
      <c r="M67" s="22"/>
      <c r="N67" s="20">
        <f t="shared" si="5"/>
        <v>598</v>
      </c>
      <c r="O67" s="22"/>
      <c r="P67" s="20">
        <f t="shared" si="6"/>
        <v>598</v>
      </c>
    </row>
    <row r="68" spans="1:16" ht="81" customHeight="1" outlineLevel="2">
      <c r="A68" s="33" t="s">
        <v>34</v>
      </c>
      <c r="B68" s="38"/>
      <c r="C68" s="24">
        <f>SUM(C69:C83)</f>
        <v>30001</v>
      </c>
      <c r="D68" s="12">
        <f>SUM(D69:D83)</f>
        <v>30001</v>
      </c>
      <c r="E68" s="13">
        <f>SUM(E69:E83)</f>
        <v>0</v>
      </c>
      <c r="F68" s="12">
        <f t="shared" si="1"/>
        <v>30001</v>
      </c>
      <c r="G68" s="13">
        <f>SUM(G69:G83)</f>
        <v>0</v>
      </c>
      <c r="H68" s="12">
        <f t="shared" si="2"/>
        <v>30001</v>
      </c>
      <c r="I68" s="14">
        <f>SUM(I69:I83)</f>
        <v>0</v>
      </c>
      <c r="J68" s="12">
        <f t="shared" si="3"/>
        <v>30001</v>
      </c>
      <c r="K68" s="14">
        <f>SUM(K69:K83)</f>
        <v>0</v>
      </c>
      <c r="L68" s="12">
        <f t="shared" si="4"/>
        <v>30001</v>
      </c>
      <c r="M68" s="14">
        <f>SUM(M69:M83)</f>
        <v>0</v>
      </c>
      <c r="N68" s="12">
        <f t="shared" si="5"/>
        <v>30001</v>
      </c>
      <c r="O68" s="14">
        <f>SUM(O69:O83)</f>
        <v>0</v>
      </c>
      <c r="P68" s="12">
        <f t="shared" si="6"/>
        <v>30001</v>
      </c>
    </row>
    <row r="69" spans="1:16" outlineLevel="2">
      <c r="A69" s="25" t="s">
        <v>1</v>
      </c>
      <c r="B69" s="38"/>
      <c r="C69" s="38">
        <f>4522+1</f>
        <v>4523</v>
      </c>
      <c r="D69" s="20">
        <f>SUM(B69:C69)</f>
        <v>4523</v>
      </c>
      <c r="E69" s="21"/>
      <c r="F69" s="20">
        <f t="shared" si="1"/>
        <v>4523</v>
      </c>
      <c r="G69" s="20"/>
      <c r="H69" s="20">
        <f t="shared" si="2"/>
        <v>4523</v>
      </c>
      <c r="I69" s="22">
        <v>299</v>
      </c>
      <c r="J69" s="20">
        <f t="shared" si="3"/>
        <v>4822</v>
      </c>
      <c r="K69" s="22"/>
      <c r="L69" s="20">
        <f t="shared" si="4"/>
        <v>4822</v>
      </c>
      <c r="M69" s="22">
        <v>375</v>
      </c>
      <c r="N69" s="20">
        <f t="shared" si="5"/>
        <v>5197</v>
      </c>
      <c r="O69" s="22"/>
      <c r="P69" s="20">
        <f t="shared" si="6"/>
        <v>5197</v>
      </c>
    </row>
    <row r="70" spans="1:16" outlineLevel="2">
      <c r="A70" s="25" t="s">
        <v>2</v>
      </c>
      <c r="B70" s="38"/>
      <c r="C70" s="38">
        <v>900</v>
      </c>
      <c r="D70" s="20">
        <f t="shared" ref="D70:D84" si="9">SUM(B70:C70)</f>
        <v>900</v>
      </c>
      <c r="E70" s="21"/>
      <c r="F70" s="20">
        <f t="shared" si="1"/>
        <v>900</v>
      </c>
      <c r="G70" s="20"/>
      <c r="H70" s="20">
        <f t="shared" si="2"/>
        <v>900</v>
      </c>
      <c r="I70" s="22">
        <v>-14</v>
      </c>
      <c r="J70" s="20">
        <f t="shared" si="3"/>
        <v>886</v>
      </c>
      <c r="K70" s="22"/>
      <c r="L70" s="20">
        <f t="shared" si="4"/>
        <v>886</v>
      </c>
      <c r="M70" s="22"/>
      <c r="N70" s="20">
        <f t="shared" si="5"/>
        <v>886</v>
      </c>
      <c r="O70" s="22"/>
      <c r="P70" s="20">
        <f t="shared" si="6"/>
        <v>886</v>
      </c>
    </row>
    <row r="71" spans="1:16" outlineLevel="2">
      <c r="A71" s="25" t="s">
        <v>3</v>
      </c>
      <c r="B71" s="38"/>
      <c r="C71" s="38">
        <v>719</v>
      </c>
      <c r="D71" s="20">
        <f t="shared" si="9"/>
        <v>719</v>
      </c>
      <c r="E71" s="21"/>
      <c r="F71" s="20">
        <f t="shared" si="1"/>
        <v>719</v>
      </c>
      <c r="G71" s="20"/>
      <c r="H71" s="20">
        <f t="shared" si="2"/>
        <v>719</v>
      </c>
      <c r="I71" s="22">
        <v>-22</v>
      </c>
      <c r="J71" s="20">
        <f t="shared" si="3"/>
        <v>697</v>
      </c>
      <c r="K71" s="22"/>
      <c r="L71" s="20">
        <f t="shared" si="4"/>
        <v>697</v>
      </c>
      <c r="M71" s="22"/>
      <c r="N71" s="20">
        <f t="shared" si="5"/>
        <v>697</v>
      </c>
      <c r="O71" s="22"/>
      <c r="P71" s="20">
        <f t="shared" si="6"/>
        <v>697</v>
      </c>
    </row>
    <row r="72" spans="1:16" outlineLevel="2">
      <c r="A72" s="25" t="s">
        <v>4</v>
      </c>
      <c r="B72" s="38"/>
      <c r="C72" s="38">
        <v>4782</v>
      </c>
      <c r="D72" s="20">
        <f t="shared" si="9"/>
        <v>4782</v>
      </c>
      <c r="E72" s="21"/>
      <c r="F72" s="20">
        <f t="shared" si="1"/>
        <v>4782</v>
      </c>
      <c r="G72" s="20"/>
      <c r="H72" s="20">
        <f t="shared" si="2"/>
        <v>4782</v>
      </c>
      <c r="I72" s="22"/>
      <c r="J72" s="20">
        <f t="shared" si="3"/>
        <v>4782</v>
      </c>
      <c r="K72" s="22"/>
      <c r="L72" s="20">
        <f t="shared" si="4"/>
        <v>4782</v>
      </c>
      <c r="M72" s="22"/>
      <c r="N72" s="20">
        <f t="shared" si="5"/>
        <v>4782</v>
      </c>
      <c r="O72" s="22"/>
      <c r="P72" s="20">
        <f t="shared" si="6"/>
        <v>4782</v>
      </c>
    </row>
    <row r="73" spans="1:16" outlineLevel="2">
      <c r="A73" s="25" t="s">
        <v>5</v>
      </c>
      <c r="B73" s="38"/>
      <c r="C73" s="38">
        <v>1641</v>
      </c>
      <c r="D73" s="20">
        <f t="shared" si="9"/>
        <v>1641</v>
      </c>
      <c r="E73" s="21"/>
      <c r="F73" s="20">
        <f t="shared" si="1"/>
        <v>1641</v>
      </c>
      <c r="G73" s="20"/>
      <c r="H73" s="20">
        <f t="shared" si="2"/>
        <v>1641</v>
      </c>
      <c r="I73" s="22">
        <v>-37</v>
      </c>
      <c r="J73" s="20">
        <f t="shared" si="3"/>
        <v>1604</v>
      </c>
      <c r="K73" s="22"/>
      <c r="L73" s="20">
        <f t="shared" si="4"/>
        <v>1604</v>
      </c>
      <c r="M73" s="22"/>
      <c r="N73" s="20">
        <f t="shared" si="5"/>
        <v>1604</v>
      </c>
      <c r="O73" s="22"/>
      <c r="P73" s="20">
        <f t="shared" si="6"/>
        <v>1604</v>
      </c>
    </row>
    <row r="74" spans="1:16" outlineLevel="2">
      <c r="A74" s="25" t="s">
        <v>6</v>
      </c>
      <c r="B74" s="38"/>
      <c r="C74" s="38">
        <v>1390</v>
      </c>
      <c r="D74" s="20">
        <f t="shared" si="9"/>
        <v>1390</v>
      </c>
      <c r="E74" s="21"/>
      <c r="F74" s="20">
        <f t="shared" si="1"/>
        <v>1390</v>
      </c>
      <c r="G74" s="20"/>
      <c r="H74" s="20">
        <f t="shared" si="2"/>
        <v>1390</v>
      </c>
      <c r="I74" s="22">
        <v>8</v>
      </c>
      <c r="J74" s="20">
        <f t="shared" si="3"/>
        <v>1398</v>
      </c>
      <c r="K74" s="22"/>
      <c r="L74" s="20">
        <f t="shared" si="4"/>
        <v>1398</v>
      </c>
      <c r="M74" s="22"/>
      <c r="N74" s="20">
        <f t="shared" si="5"/>
        <v>1398</v>
      </c>
      <c r="O74" s="22"/>
      <c r="P74" s="20">
        <f t="shared" si="6"/>
        <v>1398</v>
      </c>
    </row>
    <row r="75" spans="1:16" outlineLevel="2">
      <c r="A75" s="25" t="s">
        <v>8</v>
      </c>
      <c r="B75" s="38"/>
      <c r="C75" s="38">
        <v>3318</v>
      </c>
      <c r="D75" s="20">
        <f t="shared" si="9"/>
        <v>3318</v>
      </c>
      <c r="E75" s="21"/>
      <c r="F75" s="20">
        <f t="shared" si="1"/>
        <v>3318</v>
      </c>
      <c r="G75" s="20"/>
      <c r="H75" s="20">
        <f t="shared" si="2"/>
        <v>3318</v>
      </c>
      <c r="I75" s="22">
        <v>-129</v>
      </c>
      <c r="J75" s="20">
        <f t="shared" si="3"/>
        <v>3189</v>
      </c>
      <c r="K75" s="22"/>
      <c r="L75" s="20">
        <f t="shared" si="4"/>
        <v>3189</v>
      </c>
      <c r="M75" s="22">
        <v>-375</v>
      </c>
      <c r="N75" s="20">
        <f t="shared" si="5"/>
        <v>2814</v>
      </c>
      <c r="O75" s="22"/>
      <c r="P75" s="20">
        <f t="shared" si="6"/>
        <v>2814</v>
      </c>
    </row>
    <row r="76" spans="1:16" outlineLevel="2">
      <c r="A76" s="25" t="s">
        <v>9</v>
      </c>
      <c r="B76" s="38"/>
      <c r="C76" s="38">
        <v>1025</v>
      </c>
      <c r="D76" s="20">
        <f t="shared" si="9"/>
        <v>1025</v>
      </c>
      <c r="E76" s="21"/>
      <c r="F76" s="20">
        <f t="shared" si="1"/>
        <v>1025</v>
      </c>
      <c r="G76" s="20"/>
      <c r="H76" s="20">
        <f t="shared" si="2"/>
        <v>1025</v>
      </c>
      <c r="I76" s="22">
        <v>10</v>
      </c>
      <c r="J76" s="20">
        <f t="shared" si="3"/>
        <v>1035</v>
      </c>
      <c r="K76" s="22"/>
      <c r="L76" s="20">
        <f t="shared" si="4"/>
        <v>1035</v>
      </c>
      <c r="M76" s="22"/>
      <c r="N76" s="20">
        <f t="shared" si="5"/>
        <v>1035</v>
      </c>
      <c r="O76" s="22"/>
      <c r="P76" s="20">
        <f t="shared" si="6"/>
        <v>1035</v>
      </c>
    </row>
    <row r="77" spans="1:16" outlineLevel="2">
      <c r="A77" s="25" t="s">
        <v>10</v>
      </c>
      <c r="B77" s="38"/>
      <c r="C77" s="38">
        <v>1529</v>
      </c>
      <c r="D77" s="20">
        <f t="shared" si="9"/>
        <v>1529</v>
      </c>
      <c r="E77" s="21"/>
      <c r="F77" s="20">
        <f t="shared" si="1"/>
        <v>1529</v>
      </c>
      <c r="G77" s="20"/>
      <c r="H77" s="20">
        <f t="shared" si="2"/>
        <v>1529</v>
      </c>
      <c r="I77" s="22">
        <v>-52</v>
      </c>
      <c r="J77" s="20">
        <f t="shared" si="3"/>
        <v>1477</v>
      </c>
      <c r="K77" s="22"/>
      <c r="L77" s="20">
        <f t="shared" si="4"/>
        <v>1477</v>
      </c>
      <c r="M77" s="22"/>
      <c r="N77" s="20">
        <f t="shared" si="5"/>
        <v>1477</v>
      </c>
      <c r="O77" s="22"/>
      <c r="P77" s="20">
        <f t="shared" si="6"/>
        <v>1477</v>
      </c>
    </row>
    <row r="78" spans="1:16" outlineLevel="2">
      <c r="A78" s="25" t="s">
        <v>17</v>
      </c>
      <c r="B78" s="38"/>
      <c r="C78" s="38">
        <v>1209</v>
      </c>
      <c r="D78" s="20">
        <f t="shared" si="9"/>
        <v>1209</v>
      </c>
      <c r="E78" s="21"/>
      <c r="F78" s="20">
        <f t="shared" si="1"/>
        <v>1209</v>
      </c>
      <c r="G78" s="20"/>
      <c r="H78" s="20">
        <f t="shared" si="2"/>
        <v>1209</v>
      </c>
      <c r="I78" s="22">
        <v>-152</v>
      </c>
      <c r="J78" s="20">
        <f t="shared" si="3"/>
        <v>1057</v>
      </c>
      <c r="K78" s="22"/>
      <c r="L78" s="20">
        <f t="shared" si="4"/>
        <v>1057</v>
      </c>
      <c r="M78" s="22"/>
      <c r="N78" s="20">
        <f t="shared" si="5"/>
        <v>1057</v>
      </c>
      <c r="O78" s="22"/>
      <c r="P78" s="20">
        <f t="shared" si="6"/>
        <v>1057</v>
      </c>
    </row>
    <row r="79" spans="1:16" outlineLevel="2">
      <c r="A79" s="25" t="s">
        <v>11</v>
      </c>
      <c r="B79" s="38"/>
      <c r="C79" s="38">
        <v>125</v>
      </c>
      <c r="D79" s="20">
        <f t="shared" si="9"/>
        <v>125</v>
      </c>
      <c r="E79" s="21"/>
      <c r="F79" s="20">
        <f t="shared" si="1"/>
        <v>125</v>
      </c>
      <c r="G79" s="20"/>
      <c r="H79" s="20">
        <f t="shared" si="2"/>
        <v>125</v>
      </c>
      <c r="I79" s="22">
        <v>-98</v>
      </c>
      <c r="J79" s="20">
        <f t="shared" si="3"/>
        <v>27</v>
      </c>
      <c r="K79" s="22"/>
      <c r="L79" s="20">
        <f t="shared" si="4"/>
        <v>27</v>
      </c>
      <c r="M79" s="22"/>
      <c r="N79" s="20">
        <f t="shared" si="5"/>
        <v>27</v>
      </c>
      <c r="O79" s="22"/>
      <c r="P79" s="20">
        <f t="shared" si="6"/>
        <v>27</v>
      </c>
    </row>
    <row r="80" spans="1:16" outlineLevel="2">
      <c r="A80" s="25" t="s">
        <v>12</v>
      </c>
      <c r="B80" s="38"/>
      <c r="C80" s="38">
        <v>937</v>
      </c>
      <c r="D80" s="20">
        <f t="shared" si="9"/>
        <v>937</v>
      </c>
      <c r="E80" s="21"/>
      <c r="F80" s="20">
        <f t="shared" si="1"/>
        <v>937</v>
      </c>
      <c r="G80" s="20"/>
      <c r="H80" s="20">
        <f t="shared" si="2"/>
        <v>937</v>
      </c>
      <c r="I80" s="22">
        <v>265</v>
      </c>
      <c r="J80" s="20">
        <f t="shared" si="3"/>
        <v>1202</v>
      </c>
      <c r="K80" s="22"/>
      <c r="L80" s="20">
        <f t="shared" si="4"/>
        <v>1202</v>
      </c>
      <c r="M80" s="22"/>
      <c r="N80" s="20">
        <f t="shared" si="5"/>
        <v>1202</v>
      </c>
      <c r="O80" s="22"/>
      <c r="P80" s="20">
        <f t="shared" si="6"/>
        <v>1202</v>
      </c>
    </row>
    <row r="81" spans="1:16" outlineLevel="2">
      <c r="A81" s="25" t="s">
        <v>14</v>
      </c>
      <c r="B81" s="38"/>
      <c r="C81" s="38">
        <v>2238</v>
      </c>
      <c r="D81" s="20">
        <f t="shared" si="9"/>
        <v>2238</v>
      </c>
      <c r="E81" s="21"/>
      <c r="F81" s="20">
        <f t="shared" si="1"/>
        <v>2238</v>
      </c>
      <c r="G81" s="20"/>
      <c r="H81" s="20">
        <f t="shared" si="2"/>
        <v>2238</v>
      </c>
      <c r="I81" s="22">
        <v>-78</v>
      </c>
      <c r="J81" s="20">
        <f t="shared" si="3"/>
        <v>2160</v>
      </c>
      <c r="K81" s="22"/>
      <c r="L81" s="20">
        <f t="shared" si="4"/>
        <v>2160</v>
      </c>
      <c r="M81" s="22"/>
      <c r="N81" s="20">
        <f t="shared" si="5"/>
        <v>2160</v>
      </c>
      <c r="O81" s="22"/>
      <c r="P81" s="20">
        <f t="shared" si="6"/>
        <v>2160</v>
      </c>
    </row>
    <row r="82" spans="1:16" outlineLevel="2">
      <c r="A82" s="25" t="s">
        <v>15</v>
      </c>
      <c r="B82" s="38"/>
      <c r="C82" s="38">
        <v>380</v>
      </c>
      <c r="D82" s="20">
        <f t="shared" si="9"/>
        <v>380</v>
      </c>
      <c r="E82" s="21"/>
      <c r="F82" s="20">
        <f t="shared" si="1"/>
        <v>380</v>
      </c>
      <c r="G82" s="20"/>
      <c r="H82" s="20">
        <f t="shared" si="2"/>
        <v>380</v>
      </c>
      <c r="I82" s="22"/>
      <c r="J82" s="20">
        <f t="shared" si="3"/>
        <v>380</v>
      </c>
      <c r="K82" s="22"/>
      <c r="L82" s="20">
        <f t="shared" si="4"/>
        <v>380</v>
      </c>
      <c r="M82" s="22"/>
      <c r="N82" s="20">
        <f t="shared" si="5"/>
        <v>380</v>
      </c>
      <c r="O82" s="22"/>
      <c r="P82" s="20">
        <f t="shared" si="6"/>
        <v>380</v>
      </c>
    </row>
    <row r="83" spans="1:16" outlineLevel="2">
      <c r="A83" s="25" t="s">
        <v>16</v>
      </c>
      <c r="B83" s="38"/>
      <c r="C83" s="38">
        <v>5285</v>
      </c>
      <c r="D83" s="20">
        <f t="shared" si="9"/>
        <v>5285</v>
      </c>
      <c r="E83" s="21"/>
      <c r="F83" s="20">
        <f t="shared" si="1"/>
        <v>5285</v>
      </c>
      <c r="G83" s="20"/>
      <c r="H83" s="20">
        <f t="shared" si="2"/>
        <v>5285</v>
      </c>
      <c r="I83" s="22"/>
      <c r="J83" s="20">
        <f t="shared" si="3"/>
        <v>5285</v>
      </c>
      <c r="K83" s="22"/>
      <c r="L83" s="20">
        <f t="shared" si="4"/>
        <v>5285</v>
      </c>
      <c r="M83" s="22"/>
      <c r="N83" s="20">
        <f t="shared" si="5"/>
        <v>5285</v>
      </c>
      <c r="O83" s="22"/>
      <c r="P83" s="20">
        <f t="shared" si="6"/>
        <v>5285</v>
      </c>
    </row>
    <row r="84" spans="1:16" ht="63" hidden="1" customHeight="1" outlineLevel="2">
      <c r="A84" s="33" t="s">
        <v>35</v>
      </c>
      <c r="B84" s="38"/>
      <c r="C84" s="24">
        <v>109833</v>
      </c>
      <c r="D84" s="41">
        <f t="shared" si="9"/>
        <v>109833</v>
      </c>
      <c r="E84" s="42"/>
      <c r="F84" s="41">
        <f t="shared" si="1"/>
        <v>109833</v>
      </c>
      <c r="G84" s="41"/>
      <c r="H84" s="41">
        <f t="shared" si="2"/>
        <v>109833</v>
      </c>
      <c r="I84" s="43">
        <v>15117</v>
      </c>
      <c r="J84" s="41">
        <f t="shared" si="3"/>
        <v>124950</v>
      </c>
      <c r="K84" s="43"/>
      <c r="L84" s="41">
        <f t="shared" si="4"/>
        <v>124950</v>
      </c>
      <c r="M84" s="43"/>
      <c r="N84" s="41">
        <f t="shared" si="5"/>
        <v>124950</v>
      </c>
      <c r="O84" s="43"/>
      <c r="P84" s="41">
        <f t="shared" si="6"/>
        <v>124950</v>
      </c>
    </row>
    <row r="85" spans="1:16" ht="97.5" customHeight="1" outlineLevel="2">
      <c r="A85" s="35" t="s">
        <v>36</v>
      </c>
      <c r="B85" s="44">
        <f>SUM(B86)</f>
        <v>0</v>
      </c>
      <c r="C85" s="45">
        <f>SUM(C86)</f>
        <v>2555169</v>
      </c>
      <c r="D85" s="41">
        <f>SUM(D86)</f>
        <v>2555169</v>
      </c>
      <c r="E85" s="42">
        <f>SUM(E86)</f>
        <v>-285345</v>
      </c>
      <c r="F85" s="41">
        <f t="shared" si="1"/>
        <v>2269824</v>
      </c>
      <c r="G85" s="13">
        <f>SUM(G86)</f>
        <v>0</v>
      </c>
      <c r="H85" s="41">
        <f t="shared" si="2"/>
        <v>2269824</v>
      </c>
      <c r="I85" s="14">
        <f>SUM(I86)</f>
        <v>0</v>
      </c>
      <c r="J85" s="41">
        <f t="shared" si="3"/>
        <v>2269824</v>
      </c>
      <c r="K85" s="14">
        <f>SUM(K86)</f>
        <v>0</v>
      </c>
      <c r="L85" s="41">
        <f t="shared" si="4"/>
        <v>2269824</v>
      </c>
      <c r="M85" s="14">
        <f>SUM(M86)</f>
        <v>0</v>
      </c>
      <c r="N85" s="41">
        <f t="shared" si="5"/>
        <v>2269824</v>
      </c>
      <c r="O85" s="14">
        <f>SUM(O86)</f>
        <v>-154651</v>
      </c>
      <c r="P85" s="41">
        <f t="shared" si="6"/>
        <v>2115173</v>
      </c>
    </row>
    <row r="86" spans="1:16" outlineLevel="2">
      <c r="A86" s="15" t="s">
        <v>18</v>
      </c>
      <c r="B86" s="44"/>
      <c r="C86" s="46">
        <v>2555169</v>
      </c>
      <c r="D86" s="20">
        <f>B86+C86</f>
        <v>2555169</v>
      </c>
      <c r="E86" s="21">
        <v>-285345</v>
      </c>
      <c r="F86" s="20">
        <f t="shared" si="1"/>
        <v>2269824</v>
      </c>
      <c r="G86" s="20"/>
      <c r="H86" s="20">
        <f t="shared" si="2"/>
        <v>2269824</v>
      </c>
      <c r="I86" s="22"/>
      <c r="J86" s="20">
        <f t="shared" si="3"/>
        <v>2269824</v>
      </c>
      <c r="K86" s="22"/>
      <c r="L86" s="20">
        <f t="shared" si="4"/>
        <v>2269824</v>
      </c>
      <c r="M86" s="22"/>
      <c r="N86" s="20">
        <f t="shared" ref="N86:N107" si="10">L86+M86</f>
        <v>2269824</v>
      </c>
      <c r="O86" s="22">
        <v>-154651</v>
      </c>
      <c r="P86" s="20">
        <f t="shared" ref="P86:P107" si="11">N86+O86</f>
        <v>2115173</v>
      </c>
    </row>
    <row r="87" spans="1:16" ht="41.25" hidden="1" customHeight="1" outlineLevel="2">
      <c r="A87" s="35" t="s">
        <v>37</v>
      </c>
      <c r="B87" s="47">
        <f>SUM(B88)</f>
        <v>0</v>
      </c>
      <c r="C87" s="48">
        <f>SUM(C88)</f>
        <v>50604</v>
      </c>
      <c r="D87" s="41">
        <f>SUM(D88)</f>
        <v>50604</v>
      </c>
      <c r="E87" s="42">
        <f>SUM(E88)</f>
        <v>0</v>
      </c>
      <c r="F87" s="41">
        <f t="shared" ref="F87:F96" si="12">D87+E87</f>
        <v>50604</v>
      </c>
      <c r="G87" s="13">
        <f>SUM(G88)</f>
        <v>0</v>
      </c>
      <c r="H87" s="41">
        <f t="shared" ref="H87:H100" si="13">F87+G87</f>
        <v>50604</v>
      </c>
      <c r="I87" s="14">
        <f>SUM(I88)</f>
        <v>0</v>
      </c>
      <c r="J87" s="41">
        <f t="shared" ref="J87:J105" si="14">H87+I87</f>
        <v>50604</v>
      </c>
      <c r="K87" s="14">
        <f>SUM(K88)</f>
        <v>0</v>
      </c>
      <c r="L87" s="41">
        <f>J87+K87</f>
        <v>50604</v>
      </c>
      <c r="M87" s="14">
        <f>SUM(M88)</f>
        <v>0</v>
      </c>
      <c r="N87" s="41">
        <f t="shared" si="10"/>
        <v>50604</v>
      </c>
      <c r="O87" s="14">
        <f>SUM(O88)</f>
        <v>0</v>
      </c>
      <c r="P87" s="41">
        <f t="shared" si="11"/>
        <v>50604</v>
      </c>
    </row>
    <row r="88" spans="1:16" hidden="1" outlineLevel="2">
      <c r="A88" s="15" t="s">
        <v>18</v>
      </c>
      <c r="B88" s="44"/>
      <c r="C88" s="46">
        <v>50604</v>
      </c>
      <c r="D88" s="20">
        <f>B88+C88</f>
        <v>50604</v>
      </c>
      <c r="E88" s="21"/>
      <c r="F88" s="20">
        <f t="shared" si="12"/>
        <v>50604</v>
      </c>
      <c r="G88" s="20"/>
      <c r="H88" s="20">
        <f t="shared" si="13"/>
        <v>50604</v>
      </c>
      <c r="I88" s="22"/>
      <c r="J88" s="20">
        <f t="shared" si="14"/>
        <v>50604</v>
      </c>
      <c r="K88" s="22"/>
      <c r="L88" s="20">
        <f>J88+K88</f>
        <v>50604</v>
      </c>
      <c r="M88" s="22"/>
      <c r="N88" s="20">
        <f t="shared" si="10"/>
        <v>50604</v>
      </c>
      <c r="O88" s="22"/>
      <c r="P88" s="20">
        <f t="shared" si="11"/>
        <v>50604</v>
      </c>
    </row>
    <row r="89" spans="1:16" ht="92.25" hidden="1" customHeight="1">
      <c r="A89" s="49" t="s">
        <v>38</v>
      </c>
      <c r="B89" s="50">
        <f>B91</f>
        <v>0</v>
      </c>
      <c r="C89" s="50">
        <f>C91</f>
        <v>18584</v>
      </c>
      <c r="D89" s="41">
        <f>D91</f>
        <v>18584</v>
      </c>
      <c r="E89" s="42">
        <f>E91</f>
        <v>0</v>
      </c>
      <c r="F89" s="41">
        <f t="shared" si="12"/>
        <v>18584</v>
      </c>
      <c r="G89" s="13">
        <f>G91</f>
        <v>0</v>
      </c>
      <c r="H89" s="41">
        <f t="shared" ref="H89:M89" si="15">SUM(H90:H91)</f>
        <v>18584</v>
      </c>
      <c r="I89" s="43">
        <f t="shared" si="15"/>
        <v>90000</v>
      </c>
      <c r="J89" s="41">
        <f t="shared" si="15"/>
        <v>108584</v>
      </c>
      <c r="K89" s="43">
        <f t="shared" si="15"/>
        <v>0</v>
      </c>
      <c r="L89" s="41">
        <f t="shared" si="15"/>
        <v>108584</v>
      </c>
      <c r="M89" s="43">
        <f t="shared" si="15"/>
        <v>0</v>
      </c>
      <c r="N89" s="41">
        <f t="shared" si="10"/>
        <v>108584</v>
      </c>
      <c r="O89" s="43">
        <f>SUM(O90:O91)</f>
        <v>0</v>
      </c>
      <c r="P89" s="41">
        <f t="shared" si="11"/>
        <v>108584</v>
      </c>
    </row>
    <row r="90" spans="1:16" hidden="1">
      <c r="A90" s="15" t="s">
        <v>18</v>
      </c>
      <c r="B90" s="50"/>
      <c r="C90" s="50"/>
      <c r="D90" s="41"/>
      <c r="E90" s="42"/>
      <c r="F90" s="41"/>
      <c r="G90" s="13"/>
      <c r="H90" s="41"/>
      <c r="I90" s="22">
        <v>50000</v>
      </c>
      <c r="J90" s="20">
        <f t="shared" si="14"/>
        <v>50000</v>
      </c>
      <c r="K90" s="22"/>
      <c r="L90" s="20">
        <f t="shared" ref="L90:L106" si="16">J90+K90</f>
        <v>50000</v>
      </c>
      <c r="M90" s="22"/>
      <c r="N90" s="20">
        <f t="shared" si="10"/>
        <v>50000</v>
      </c>
      <c r="O90" s="22"/>
      <c r="P90" s="20">
        <f t="shared" si="11"/>
        <v>50000</v>
      </c>
    </row>
    <row r="91" spans="1:16" hidden="1">
      <c r="A91" s="15" t="s">
        <v>19</v>
      </c>
      <c r="B91" s="51"/>
      <c r="C91" s="51">
        <v>18584</v>
      </c>
      <c r="D91" s="20">
        <f>B91+C91</f>
        <v>18584</v>
      </c>
      <c r="E91" s="21"/>
      <c r="F91" s="20">
        <f>D91+E91</f>
        <v>18584</v>
      </c>
      <c r="G91" s="20"/>
      <c r="H91" s="20">
        <f>F91+G91</f>
        <v>18584</v>
      </c>
      <c r="I91" s="22">
        <v>40000</v>
      </c>
      <c r="J91" s="20">
        <f t="shared" si="14"/>
        <v>58584</v>
      </c>
      <c r="K91" s="22"/>
      <c r="L91" s="20">
        <f t="shared" si="16"/>
        <v>58584</v>
      </c>
      <c r="M91" s="22"/>
      <c r="N91" s="20">
        <f t="shared" si="10"/>
        <v>58584</v>
      </c>
      <c r="O91" s="22"/>
      <c r="P91" s="20">
        <f t="shared" si="11"/>
        <v>58584</v>
      </c>
    </row>
    <row r="92" spans="1:16" ht="134.25" hidden="1" customHeight="1">
      <c r="A92" s="52" t="s">
        <v>39</v>
      </c>
      <c r="B92" s="50">
        <f>B93</f>
        <v>0</v>
      </c>
      <c r="C92" s="50">
        <f>C93</f>
        <v>709</v>
      </c>
      <c r="D92" s="41">
        <f>D93</f>
        <v>709</v>
      </c>
      <c r="E92" s="42">
        <f>E93</f>
        <v>0</v>
      </c>
      <c r="F92" s="41">
        <f t="shared" si="12"/>
        <v>709</v>
      </c>
      <c r="G92" s="13">
        <f>G93</f>
        <v>0</v>
      </c>
      <c r="H92" s="41">
        <f t="shared" si="13"/>
        <v>709</v>
      </c>
      <c r="I92" s="14">
        <f>I93</f>
        <v>0</v>
      </c>
      <c r="J92" s="41">
        <f t="shared" si="14"/>
        <v>709</v>
      </c>
      <c r="K92" s="14">
        <f>K93</f>
        <v>0</v>
      </c>
      <c r="L92" s="41">
        <f t="shared" si="16"/>
        <v>709</v>
      </c>
      <c r="M92" s="14">
        <f>M93</f>
        <v>0</v>
      </c>
      <c r="N92" s="41">
        <f t="shared" si="10"/>
        <v>709</v>
      </c>
      <c r="O92" s="14">
        <f>O93</f>
        <v>0</v>
      </c>
      <c r="P92" s="41">
        <f t="shared" si="11"/>
        <v>709</v>
      </c>
    </row>
    <row r="93" spans="1:16" hidden="1">
      <c r="A93" s="15" t="s">
        <v>10</v>
      </c>
      <c r="B93" s="51"/>
      <c r="C93" s="51">
        <v>709</v>
      </c>
      <c r="D93" s="20">
        <f>B93+C93</f>
        <v>709</v>
      </c>
      <c r="E93" s="21"/>
      <c r="F93" s="20">
        <f t="shared" si="12"/>
        <v>709</v>
      </c>
      <c r="G93" s="20"/>
      <c r="H93" s="20">
        <f t="shared" si="13"/>
        <v>709</v>
      </c>
      <c r="I93" s="22"/>
      <c r="J93" s="20">
        <f t="shared" si="14"/>
        <v>709</v>
      </c>
      <c r="K93" s="22"/>
      <c r="L93" s="20">
        <f t="shared" si="16"/>
        <v>709</v>
      </c>
      <c r="M93" s="22"/>
      <c r="N93" s="20">
        <f t="shared" si="10"/>
        <v>709</v>
      </c>
      <c r="O93" s="22"/>
      <c r="P93" s="20">
        <f t="shared" si="11"/>
        <v>709</v>
      </c>
    </row>
    <row r="94" spans="1:16" ht="94.5" hidden="1">
      <c r="A94" s="52" t="s">
        <v>40</v>
      </c>
      <c r="B94" s="50"/>
      <c r="C94" s="50">
        <v>259052</v>
      </c>
      <c r="D94" s="41">
        <f>B94+C94</f>
        <v>259052</v>
      </c>
      <c r="E94" s="42"/>
      <c r="F94" s="41">
        <f t="shared" si="12"/>
        <v>259052</v>
      </c>
      <c r="G94" s="41"/>
      <c r="H94" s="41">
        <f t="shared" si="13"/>
        <v>259052</v>
      </c>
      <c r="I94" s="43"/>
      <c r="J94" s="41">
        <f t="shared" si="14"/>
        <v>259052</v>
      </c>
      <c r="K94" s="43"/>
      <c r="L94" s="41">
        <f t="shared" si="16"/>
        <v>259052</v>
      </c>
      <c r="M94" s="43"/>
      <c r="N94" s="41">
        <f t="shared" si="10"/>
        <v>259052</v>
      </c>
      <c r="O94" s="43"/>
      <c r="P94" s="41">
        <f t="shared" si="11"/>
        <v>259052</v>
      </c>
    </row>
    <row r="95" spans="1:16" ht="108" hidden="1" customHeight="1">
      <c r="A95" s="52" t="s">
        <v>41</v>
      </c>
      <c r="B95" s="50"/>
      <c r="C95" s="50">
        <v>44806</v>
      </c>
      <c r="D95" s="41">
        <f>B95+C95</f>
        <v>44806</v>
      </c>
      <c r="E95" s="42"/>
      <c r="F95" s="41">
        <f t="shared" si="12"/>
        <v>44806</v>
      </c>
      <c r="G95" s="41"/>
      <c r="H95" s="41">
        <f t="shared" si="13"/>
        <v>44806</v>
      </c>
      <c r="I95" s="43">
        <v>-18</v>
      </c>
      <c r="J95" s="41">
        <f t="shared" si="14"/>
        <v>44788</v>
      </c>
      <c r="K95" s="43"/>
      <c r="L95" s="41">
        <f t="shared" si="16"/>
        <v>44788</v>
      </c>
      <c r="M95" s="43"/>
      <c r="N95" s="41">
        <f t="shared" si="10"/>
        <v>44788</v>
      </c>
      <c r="O95" s="43"/>
      <c r="P95" s="41">
        <f t="shared" si="11"/>
        <v>44788</v>
      </c>
    </row>
    <row r="96" spans="1:16" ht="110.25" hidden="1" outlineLevel="2">
      <c r="A96" s="35" t="s">
        <v>44</v>
      </c>
      <c r="B96" s="44"/>
      <c r="C96" s="46"/>
      <c r="D96" s="41">
        <v>0</v>
      </c>
      <c r="E96" s="41">
        <f>E97</f>
        <v>285345</v>
      </c>
      <c r="F96" s="41">
        <f t="shared" si="12"/>
        <v>285345</v>
      </c>
      <c r="G96" s="13">
        <f>G97</f>
        <v>0</v>
      </c>
      <c r="H96" s="41">
        <f t="shared" si="13"/>
        <v>285345</v>
      </c>
      <c r="I96" s="14">
        <f>I97</f>
        <v>0</v>
      </c>
      <c r="J96" s="41">
        <f t="shared" si="14"/>
        <v>285345</v>
      </c>
      <c r="K96" s="14">
        <f>K97</f>
        <v>0</v>
      </c>
      <c r="L96" s="41">
        <f t="shared" si="16"/>
        <v>285345</v>
      </c>
      <c r="M96" s="14">
        <f>M97</f>
        <v>0</v>
      </c>
      <c r="N96" s="41">
        <f t="shared" si="10"/>
        <v>285345</v>
      </c>
      <c r="O96" s="14">
        <f>O97</f>
        <v>0</v>
      </c>
      <c r="P96" s="41">
        <f t="shared" si="11"/>
        <v>285345</v>
      </c>
    </row>
    <row r="97" spans="1:16" hidden="1" outlineLevel="2">
      <c r="A97" s="15" t="s">
        <v>18</v>
      </c>
      <c r="B97" s="44"/>
      <c r="C97" s="46"/>
      <c r="D97" s="20">
        <v>0</v>
      </c>
      <c r="E97" s="21">
        <v>285345</v>
      </c>
      <c r="F97" s="20">
        <f>D97+E97</f>
        <v>285345</v>
      </c>
      <c r="G97" s="20"/>
      <c r="H97" s="20">
        <f t="shared" si="13"/>
        <v>285345</v>
      </c>
      <c r="I97" s="22"/>
      <c r="J97" s="20">
        <f t="shared" si="14"/>
        <v>285345</v>
      </c>
      <c r="K97" s="22"/>
      <c r="L97" s="20">
        <f t="shared" si="16"/>
        <v>285345</v>
      </c>
      <c r="M97" s="22"/>
      <c r="N97" s="20">
        <f t="shared" si="10"/>
        <v>285345</v>
      </c>
      <c r="O97" s="22"/>
      <c r="P97" s="20">
        <f t="shared" si="11"/>
        <v>285345</v>
      </c>
    </row>
    <row r="98" spans="1:16" ht="31.5" hidden="1" collapsed="1">
      <c r="A98" s="60" t="s">
        <v>45</v>
      </c>
      <c r="B98" s="61"/>
      <c r="C98" s="61"/>
      <c r="D98" s="62">
        <v>0</v>
      </c>
      <c r="E98" s="63">
        <f>E99+E100</f>
        <v>197897</v>
      </c>
      <c r="F98" s="62">
        <f>SUM(D98:E98)</f>
        <v>197897</v>
      </c>
      <c r="G98" s="64">
        <f>G99+G100</f>
        <v>0</v>
      </c>
      <c r="H98" s="62">
        <f t="shared" si="13"/>
        <v>197897</v>
      </c>
      <c r="I98" s="65">
        <f>I99+I100</f>
        <v>-7876</v>
      </c>
      <c r="J98" s="62">
        <f t="shared" si="14"/>
        <v>190021</v>
      </c>
      <c r="K98" s="65">
        <f>K99+K100</f>
        <v>0</v>
      </c>
      <c r="L98" s="62">
        <f t="shared" si="16"/>
        <v>190021</v>
      </c>
      <c r="M98" s="65">
        <f>M99+M100</f>
        <v>0</v>
      </c>
      <c r="N98" s="62">
        <f t="shared" si="10"/>
        <v>190021</v>
      </c>
      <c r="O98" s="65">
        <f>O99+O100</f>
        <v>0</v>
      </c>
      <c r="P98" s="62">
        <f t="shared" si="11"/>
        <v>190021</v>
      </c>
    </row>
    <row r="99" spans="1:16" hidden="1">
      <c r="A99" s="66" t="s">
        <v>2</v>
      </c>
      <c r="B99" s="61"/>
      <c r="C99" s="61"/>
      <c r="D99" s="62">
        <v>0</v>
      </c>
      <c r="E99" s="67">
        <v>179250</v>
      </c>
      <c r="F99" s="68">
        <f>SUM(D99:E99)</f>
        <v>179250</v>
      </c>
      <c r="G99" s="68"/>
      <c r="H99" s="68">
        <f t="shared" si="13"/>
        <v>179250</v>
      </c>
      <c r="I99" s="69">
        <v>-6529</v>
      </c>
      <c r="J99" s="68">
        <f t="shared" si="14"/>
        <v>172721</v>
      </c>
      <c r="K99" s="69"/>
      <c r="L99" s="68">
        <f t="shared" si="16"/>
        <v>172721</v>
      </c>
      <c r="M99" s="69"/>
      <c r="N99" s="68">
        <f t="shared" si="10"/>
        <v>172721</v>
      </c>
      <c r="O99" s="69"/>
      <c r="P99" s="68">
        <f t="shared" si="11"/>
        <v>172721</v>
      </c>
    </row>
    <row r="100" spans="1:16" hidden="1">
      <c r="A100" s="66" t="s">
        <v>4</v>
      </c>
      <c r="B100" s="61"/>
      <c r="C100" s="61"/>
      <c r="D100" s="62">
        <v>0</v>
      </c>
      <c r="E100" s="67">
        <v>18647</v>
      </c>
      <c r="F100" s="68">
        <f>SUM(D100:E100)</f>
        <v>18647</v>
      </c>
      <c r="G100" s="68"/>
      <c r="H100" s="68">
        <f t="shared" si="13"/>
        <v>18647</v>
      </c>
      <c r="I100" s="69">
        <v>-1347</v>
      </c>
      <c r="J100" s="68">
        <f t="shared" si="14"/>
        <v>17300</v>
      </c>
      <c r="K100" s="69"/>
      <c r="L100" s="68">
        <f t="shared" si="16"/>
        <v>17300</v>
      </c>
      <c r="M100" s="69"/>
      <c r="N100" s="68">
        <f t="shared" si="10"/>
        <v>17300</v>
      </c>
      <c r="O100" s="69"/>
      <c r="P100" s="68">
        <f t="shared" si="11"/>
        <v>17300</v>
      </c>
    </row>
    <row r="101" spans="1:16" ht="93.75" hidden="1" customHeight="1">
      <c r="A101" s="52" t="s">
        <v>47</v>
      </c>
      <c r="B101" s="50"/>
      <c r="C101" s="50"/>
      <c r="D101" s="41"/>
      <c r="E101" s="42"/>
      <c r="F101" s="41">
        <v>0</v>
      </c>
      <c r="G101" s="13">
        <f>G102</f>
        <v>56060</v>
      </c>
      <c r="H101" s="41">
        <f>H102</f>
        <v>56060</v>
      </c>
      <c r="I101" s="14">
        <f>I102</f>
        <v>0</v>
      </c>
      <c r="J101" s="41">
        <f t="shared" si="14"/>
        <v>56060</v>
      </c>
      <c r="K101" s="14">
        <f>K102</f>
        <v>0</v>
      </c>
      <c r="L101" s="41">
        <f t="shared" si="16"/>
        <v>56060</v>
      </c>
      <c r="M101" s="14">
        <f>M102</f>
        <v>0</v>
      </c>
      <c r="N101" s="41">
        <f t="shared" si="10"/>
        <v>56060</v>
      </c>
      <c r="O101" s="14">
        <f>O102</f>
        <v>0</v>
      </c>
      <c r="P101" s="41">
        <f t="shared" si="11"/>
        <v>56060</v>
      </c>
    </row>
    <row r="102" spans="1:16" hidden="1">
      <c r="A102" s="53" t="s">
        <v>20</v>
      </c>
      <c r="B102" s="53"/>
      <c r="C102" s="53"/>
      <c r="D102" s="53"/>
      <c r="E102" s="53"/>
      <c r="F102" s="53">
        <v>0</v>
      </c>
      <c r="G102" s="54">
        <f>29060+27000</f>
        <v>56060</v>
      </c>
      <c r="H102" s="54">
        <f>29060+27000</f>
        <v>56060</v>
      </c>
      <c r="I102" s="31"/>
      <c r="J102" s="54">
        <f t="shared" si="14"/>
        <v>56060</v>
      </c>
      <c r="K102" s="31"/>
      <c r="L102" s="54">
        <f t="shared" si="16"/>
        <v>56060</v>
      </c>
      <c r="M102" s="31"/>
      <c r="N102" s="54">
        <f t="shared" si="10"/>
        <v>56060</v>
      </c>
      <c r="O102" s="31"/>
      <c r="P102" s="54">
        <f t="shared" si="11"/>
        <v>56060</v>
      </c>
    </row>
    <row r="103" spans="1:16" ht="47.25" hidden="1" outlineLevel="2">
      <c r="A103" s="55" t="s">
        <v>49</v>
      </c>
      <c r="B103" s="38"/>
      <c r="C103" s="24">
        <f>SUM(C104:C105)</f>
        <v>5423</v>
      </c>
      <c r="D103" s="12">
        <f>SUM(D104:D105)</f>
        <v>5423</v>
      </c>
      <c r="E103" s="13">
        <f>SUM(E104:E105)</f>
        <v>0</v>
      </c>
      <c r="F103" s="12">
        <f>D103+E103</f>
        <v>5423</v>
      </c>
      <c r="G103" s="13">
        <f>SUM(G104:G105)</f>
        <v>0</v>
      </c>
      <c r="H103" s="12">
        <v>0</v>
      </c>
      <c r="I103" s="14">
        <f>SUM(I104:I105)</f>
        <v>66809</v>
      </c>
      <c r="J103" s="14">
        <f>SUM(J104:J106)</f>
        <v>66809</v>
      </c>
      <c r="K103" s="14">
        <f>SUM(K104:K106)</f>
        <v>20119</v>
      </c>
      <c r="L103" s="12">
        <f t="shared" si="16"/>
        <v>86928</v>
      </c>
      <c r="M103" s="14">
        <f>SUM(M104:M106)</f>
        <v>0</v>
      </c>
      <c r="N103" s="12">
        <f t="shared" si="10"/>
        <v>86928</v>
      </c>
      <c r="O103" s="14">
        <f>SUM(O104:O106)</f>
        <v>0</v>
      </c>
      <c r="P103" s="12">
        <f t="shared" si="11"/>
        <v>86928</v>
      </c>
    </row>
    <row r="104" spans="1:16" hidden="1" outlineLevel="2">
      <c r="A104" s="56" t="s">
        <v>8</v>
      </c>
      <c r="B104" s="38"/>
      <c r="C104" s="38">
        <f>4522+1</f>
        <v>4523</v>
      </c>
      <c r="D104" s="20">
        <f>SUM(B104:C104)</f>
        <v>4523</v>
      </c>
      <c r="E104" s="21"/>
      <c r="F104" s="20">
        <f>D104+E104</f>
        <v>4523</v>
      </c>
      <c r="G104" s="20"/>
      <c r="H104" s="20">
        <v>0</v>
      </c>
      <c r="I104" s="22">
        <v>25845</v>
      </c>
      <c r="J104" s="20">
        <f t="shared" si="14"/>
        <v>25845</v>
      </c>
      <c r="K104" s="22"/>
      <c r="L104" s="20">
        <f t="shared" si="16"/>
        <v>25845</v>
      </c>
      <c r="M104" s="22"/>
      <c r="N104" s="20">
        <f t="shared" si="10"/>
        <v>25845</v>
      </c>
      <c r="O104" s="22"/>
      <c r="P104" s="20">
        <f t="shared" si="11"/>
        <v>25845</v>
      </c>
    </row>
    <row r="105" spans="1:16" hidden="1" outlineLevel="2">
      <c r="A105" s="56" t="s">
        <v>4</v>
      </c>
      <c r="B105" s="38"/>
      <c r="C105" s="38">
        <v>900</v>
      </c>
      <c r="D105" s="20">
        <f>SUM(B105:C105)</f>
        <v>900</v>
      </c>
      <c r="E105" s="21"/>
      <c r="F105" s="20">
        <f>D105+E105</f>
        <v>900</v>
      </c>
      <c r="G105" s="20"/>
      <c r="H105" s="20">
        <v>0</v>
      </c>
      <c r="I105" s="22">
        <v>40964</v>
      </c>
      <c r="J105" s="20">
        <f t="shared" si="14"/>
        <v>40964</v>
      </c>
      <c r="K105" s="22"/>
      <c r="L105" s="20">
        <f t="shared" si="16"/>
        <v>40964</v>
      </c>
      <c r="M105" s="22"/>
      <c r="N105" s="20">
        <f t="shared" si="10"/>
        <v>40964</v>
      </c>
      <c r="O105" s="22"/>
      <c r="P105" s="20">
        <f t="shared" si="11"/>
        <v>40964</v>
      </c>
    </row>
    <row r="106" spans="1:16" hidden="1" outlineLevel="2">
      <c r="A106" s="56" t="s">
        <v>2</v>
      </c>
      <c r="B106" s="38"/>
      <c r="C106" s="38"/>
      <c r="D106" s="20"/>
      <c r="E106" s="21"/>
      <c r="F106" s="20"/>
      <c r="G106" s="20"/>
      <c r="H106" s="20"/>
      <c r="I106" s="22"/>
      <c r="J106" s="20"/>
      <c r="K106" s="22">
        <v>20119</v>
      </c>
      <c r="L106" s="20">
        <f t="shared" si="16"/>
        <v>20119</v>
      </c>
      <c r="M106" s="22"/>
      <c r="N106" s="20">
        <f t="shared" si="10"/>
        <v>20119</v>
      </c>
      <c r="O106" s="22"/>
      <c r="P106" s="20">
        <f t="shared" si="11"/>
        <v>20119</v>
      </c>
    </row>
    <row r="107" spans="1:16" hidden="1" collapsed="1">
      <c r="A107" s="57" t="s">
        <v>25</v>
      </c>
      <c r="B107" s="58">
        <f>B10+B31+B56+B57+B58+B61+B68+B84+B85+B87+B89+B92+B94+B95</f>
        <v>9467</v>
      </c>
      <c r="C107" s="58">
        <f>C10+C31+C56+C57+C58+C61+C68+C84+C85+C87+C89+C92+C94+C95</f>
        <v>3500746</v>
      </c>
      <c r="D107" s="41">
        <f>D10+D31+D56+D57+D58+D61+D68+D84+D85+D87+D89+D92+D94+D95+D96+D98</f>
        <v>3510213</v>
      </c>
      <c r="E107" s="41">
        <f>E10+E31+E56+E57+E58+E61+E68+E84+E85+E87+E89+E92+E94+E95+E96+E98</f>
        <v>197897</v>
      </c>
      <c r="F107" s="13">
        <f>F10+F31+F56+F57+F58+F61+F68+F84+F85+F87+F89+F92+F94+F95+F96+F98+F101</f>
        <v>3708110</v>
      </c>
      <c r="G107" s="13">
        <f>G10+G31+G56+G57+G58+G61+G68+G84+G85+G87+G89+G92+G94+G95+G96+G98+G101</f>
        <v>144186</v>
      </c>
      <c r="H107" s="41">
        <f t="shared" ref="H107:M107" si="17">H10+H31+H56+H57+H58+H61+H68+H84+H85+H87+H89+H92+H94+H95+H96+H98+H101+H103</f>
        <v>3852296</v>
      </c>
      <c r="I107" s="43">
        <f t="shared" si="17"/>
        <v>220605</v>
      </c>
      <c r="J107" s="41">
        <f t="shared" si="17"/>
        <v>4072901</v>
      </c>
      <c r="K107" s="43">
        <f t="shared" si="17"/>
        <v>41591</v>
      </c>
      <c r="L107" s="41">
        <f t="shared" si="17"/>
        <v>4114492</v>
      </c>
      <c r="M107" s="43">
        <f t="shared" si="17"/>
        <v>0</v>
      </c>
      <c r="N107" s="41">
        <f t="shared" si="10"/>
        <v>4114492</v>
      </c>
      <c r="O107" s="43">
        <f>O10+O31+O56+O57+O58+O61+O68+O84+O85+O87+O89+O92+O94+O95+O96+O98+O101+O103</f>
        <v>-154651</v>
      </c>
      <c r="P107" s="41">
        <f t="shared" si="11"/>
        <v>3959841</v>
      </c>
    </row>
  </sheetData>
  <mergeCells count="6">
    <mergeCell ref="A7:P7"/>
    <mergeCell ref="A1:P1"/>
    <mergeCell ref="A2:P2"/>
    <mergeCell ref="A3:P3"/>
    <mergeCell ref="A5:P5"/>
    <mergeCell ref="A6:P6"/>
  </mergeCells>
  <phoneticPr fontId="0" type="noConversion"/>
  <printOptions horizontalCentered="1"/>
  <pageMargins left="0.59055118110236227" right="0.51181102362204722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прил.7!Заголовки_для_печати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2010-12-20T14:13:34Z</cp:lastPrinted>
  <dcterms:created xsi:type="dcterms:W3CDTF">2004-12-08T05:54:04Z</dcterms:created>
  <dcterms:modified xsi:type="dcterms:W3CDTF">2010-12-22T06:47:32Z</dcterms:modified>
</cp:coreProperties>
</file>