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0860" yWindow="405" windowWidth="14580" windowHeight="12000"/>
  </bookViews>
  <sheets>
    <sheet name="Лист1" sheetId="1" r:id="rId1"/>
  </sheets>
  <definedNames>
    <definedName name="_xlnm.Print_Titles" localSheetId="0">Лист1!$7:$7</definedName>
    <definedName name="_xlnm.Print_Area" localSheetId="0">Лист1!$B$1:$M$85</definedName>
  </definedNames>
  <calcPr calcId="145621"/>
</workbook>
</file>

<file path=xl/calcChain.xml><?xml version="1.0" encoding="utf-8"?>
<calcChain xmlns="http://schemas.openxmlformats.org/spreadsheetml/2006/main">
  <c r="G52" i="1" l="1"/>
  <c r="K54" i="1"/>
  <c r="H54" i="1"/>
  <c r="F54" i="1"/>
  <c r="M51" i="1" l="1"/>
  <c r="M50" i="1" s="1"/>
  <c r="H51" i="1"/>
  <c r="H50" i="1" s="1"/>
  <c r="L50" i="1"/>
  <c r="K50" i="1"/>
  <c r="G50" i="1"/>
  <c r="F50" i="1"/>
  <c r="L52" i="1" l="1"/>
  <c r="K53" i="1" l="1"/>
  <c r="K55" i="1"/>
  <c r="M55" i="1" s="1"/>
  <c r="K56" i="1"/>
  <c r="F53" i="1"/>
  <c r="H53" i="1" s="1"/>
  <c r="F55" i="1"/>
  <c r="H55" i="1" s="1"/>
  <c r="M53" i="1" l="1"/>
  <c r="F58" i="1"/>
  <c r="K18" i="1" l="1"/>
  <c r="K11" i="1"/>
  <c r="K10" i="1"/>
  <c r="G12" i="1"/>
  <c r="G9" i="1"/>
  <c r="K9" i="1" l="1"/>
  <c r="L76" i="1"/>
  <c r="I76" i="1"/>
  <c r="J76" i="1"/>
  <c r="G76" i="1"/>
  <c r="L61" i="1"/>
  <c r="L49" i="1" s="1"/>
  <c r="I61" i="1"/>
  <c r="J61" i="1"/>
  <c r="G61" i="1"/>
  <c r="G49" i="1" s="1"/>
  <c r="I52" i="1"/>
  <c r="J52" i="1"/>
  <c r="L46" i="1"/>
  <c r="I46" i="1"/>
  <c r="J46" i="1"/>
  <c r="G46" i="1"/>
  <c r="F39" i="1"/>
  <c r="H39" i="1" s="1"/>
  <c r="L35" i="1"/>
  <c r="I35" i="1"/>
  <c r="J35" i="1"/>
  <c r="G35" i="1"/>
  <c r="L33" i="1"/>
  <c r="I33" i="1"/>
  <c r="J33" i="1"/>
  <c r="G33" i="1"/>
  <c r="L28" i="1"/>
  <c r="I28" i="1"/>
  <c r="J28" i="1"/>
  <c r="G28" i="1"/>
  <c r="F23" i="1"/>
  <c r="H23" i="1" s="1"/>
  <c r="L20" i="1"/>
  <c r="I20" i="1"/>
  <c r="J20" i="1"/>
  <c r="G20" i="1"/>
  <c r="L16" i="1"/>
  <c r="I16" i="1"/>
  <c r="J16" i="1"/>
  <c r="G16" i="1"/>
  <c r="L14" i="1"/>
  <c r="I14" i="1"/>
  <c r="J14" i="1"/>
  <c r="G14" i="1"/>
  <c r="L12" i="1"/>
  <c r="I12" i="1"/>
  <c r="J12" i="1"/>
  <c r="M10" i="1"/>
  <c r="L9" i="1"/>
  <c r="I9" i="1"/>
  <c r="J9" i="1"/>
  <c r="I49" i="1" l="1"/>
  <c r="J49" i="1"/>
  <c r="J48" i="1" s="1"/>
  <c r="G25" i="1"/>
  <c r="G8" i="1" s="1"/>
  <c r="L25" i="1"/>
  <c r="L8" i="1" s="1"/>
  <c r="L48" i="1"/>
  <c r="I25" i="1"/>
  <c r="I8" i="1" s="1"/>
  <c r="G48" i="1"/>
  <c r="J25" i="1"/>
  <c r="J8" i="1" s="1"/>
  <c r="K78" i="1"/>
  <c r="M78" i="1" s="1"/>
  <c r="K79" i="1"/>
  <c r="M79" i="1" s="1"/>
  <c r="K77" i="1"/>
  <c r="M77" i="1" s="1"/>
  <c r="F78" i="1"/>
  <c r="H78" i="1" s="1"/>
  <c r="F79" i="1"/>
  <c r="H79" i="1" s="1"/>
  <c r="F77" i="1"/>
  <c r="E76" i="1"/>
  <c r="D76" i="1"/>
  <c r="K63" i="1"/>
  <c r="M63" i="1" s="1"/>
  <c r="K64" i="1"/>
  <c r="M64" i="1" s="1"/>
  <c r="K65" i="1"/>
  <c r="M65" i="1" s="1"/>
  <c r="K66" i="1"/>
  <c r="M66" i="1" s="1"/>
  <c r="K67" i="1"/>
  <c r="M67" i="1" s="1"/>
  <c r="K68" i="1"/>
  <c r="M68" i="1" s="1"/>
  <c r="K69" i="1"/>
  <c r="M69" i="1" s="1"/>
  <c r="K70" i="1"/>
  <c r="M70" i="1" s="1"/>
  <c r="K71" i="1"/>
  <c r="M71" i="1" s="1"/>
  <c r="K72" i="1"/>
  <c r="M72" i="1" s="1"/>
  <c r="K73" i="1"/>
  <c r="M73" i="1" s="1"/>
  <c r="K74" i="1"/>
  <c r="M74" i="1" s="1"/>
  <c r="K75" i="1"/>
  <c r="M75" i="1" s="1"/>
  <c r="K62" i="1"/>
  <c r="M62" i="1" s="1"/>
  <c r="F63" i="1"/>
  <c r="H63" i="1" s="1"/>
  <c r="F64" i="1"/>
  <c r="H64" i="1" s="1"/>
  <c r="F65" i="1"/>
  <c r="H65" i="1" s="1"/>
  <c r="F66" i="1"/>
  <c r="H66" i="1" s="1"/>
  <c r="F67" i="1"/>
  <c r="H67" i="1" s="1"/>
  <c r="F68" i="1"/>
  <c r="H68" i="1" s="1"/>
  <c r="F69" i="1"/>
  <c r="H69" i="1" s="1"/>
  <c r="F70" i="1"/>
  <c r="H70" i="1" s="1"/>
  <c r="F71" i="1"/>
  <c r="H71" i="1" s="1"/>
  <c r="F72" i="1"/>
  <c r="H72" i="1" s="1"/>
  <c r="F73" i="1"/>
  <c r="H73" i="1" s="1"/>
  <c r="F74" i="1"/>
  <c r="H74" i="1" s="1"/>
  <c r="F75" i="1"/>
  <c r="H75" i="1" s="1"/>
  <c r="F62" i="1"/>
  <c r="H62" i="1" s="1"/>
  <c r="E61" i="1"/>
  <c r="D61" i="1"/>
  <c r="K60" i="1"/>
  <c r="M60" i="1" s="1"/>
  <c r="K59" i="1"/>
  <c r="M59" i="1" s="1"/>
  <c r="F59" i="1"/>
  <c r="H59" i="1" s="1"/>
  <c r="F60" i="1"/>
  <c r="H60" i="1" s="1"/>
  <c r="K57" i="1"/>
  <c r="K58" i="1"/>
  <c r="M58" i="1" s="1"/>
  <c r="F57" i="1"/>
  <c r="H57" i="1" s="1"/>
  <c r="H58" i="1"/>
  <c r="M56" i="1"/>
  <c r="F56" i="1"/>
  <c r="E52" i="1"/>
  <c r="K47" i="1"/>
  <c r="F47" i="1"/>
  <c r="E46" i="1"/>
  <c r="D46" i="1"/>
  <c r="K43" i="1"/>
  <c r="M43" i="1" s="1"/>
  <c r="F43" i="1"/>
  <c r="H43" i="1" s="1"/>
  <c r="K42" i="1"/>
  <c r="M42" i="1" s="1"/>
  <c r="F42" i="1"/>
  <c r="H42" i="1" s="1"/>
  <c r="K39" i="1"/>
  <c r="M39" i="1" s="1"/>
  <c r="K37" i="1"/>
  <c r="M37" i="1" s="1"/>
  <c r="K38" i="1"/>
  <c r="M38" i="1" s="1"/>
  <c r="K36" i="1"/>
  <c r="M36" i="1" s="1"/>
  <c r="F37" i="1"/>
  <c r="H37" i="1" s="1"/>
  <c r="F38" i="1"/>
  <c r="H38" i="1" s="1"/>
  <c r="F36" i="1"/>
  <c r="E35" i="1"/>
  <c r="D35" i="1"/>
  <c r="K34" i="1"/>
  <c r="F34" i="1"/>
  <c r="E33" i="1"/>
  <c r="D33" i="1"/>
  <c r="F29" i="1"/>
  <c r="K31" i="1"/>
  <c r="M31" i="1" s="1"/>
  <c r="K30" i="1"/>
  <c r="M30" i="1" s="1"/>
  <c r="K29" i="1"/>
  <c r="M29" i="1" s="1"/>
  <c r="F31" i="1"/>
  <c r="H31" i="1" s="1"/>
  <c r="F30" i="1"/>
  <c r="H30" i="1" s="1"/>
  <c r="E28" i="1"/>
  <c r="D28" i="1"/>
  <c r="D25" i="1" s="1"/>
  <c r="K27" i="1"/>
  <c r="M27" i="1" s="1"/>
  <c r="F27" i="1"/>
  <c r="H27" i="1" s="1"/>
  <c r="K26" i="1"/>
  <c r="F26" i="1"/>
  <c r="K23" i="1"/>
  <c r="M23" i="1" s="1"/>
  <c r="K22" i="1"/>
  <c r="M22" i="1" s="1"/>
  <c r="K21" i="1"/>
  <c r="M21" i="1" s="1"/>
  <c r="F22" i="1"/>
  <c r="H22" i="1" s="1"/>
  <c r="F21" i="1"/>
  <c r="E20" i="1"/>
  <c r="D20" i="1"/>
  <c r="M18" i="1"/>
  <c r="K19" i="1"/>
  <c r="M19" i="1" s="1"/>
  <c r="K17" i="1"/>
  <c r="F18" i="1"/>
  <c r="H18" i="1" s="1"/>
  <c r="F19" i="1"/>
  <c r="H19" i="1" s="1"/>
  <c r="F17" i="1"/>
  <c r="E16" i="1"/>
  <c r="D16" i="1"/>
  <c r="K15" i="1"/>
  <c r="K14" i="1" s="1"/>
  <c r="F15" i="1"/>
  <c r="E14" i="1"/>
  <c r="D14" i="1"/>
  <c r="K13" i="1"/>
  <c r="K12" i="1" s="1"/>
  <c r="F13" i="1"/>
  <c r="E12" i="1"/>
  <c r="D12" i="1"/>
  <c r="F11" i="1"/>
  <c r="H11" i="1" s="1"/>
  <c r="F10" i="1"/>
  <c r="E9" i="1"/>
  <c r="D9" i="1"/>
  <c r="M57" i="1" l="1"/>
  <c r="M52" i="1" s="1"/>
  <c r="K52" i="1"/>
  <c r="H56" i="1"/>
  <c r="H52" i="1" s="1"/>
  <c r="F52" i="1"/>
  <c r="J85" i="1"/>
  <c r="L85" i="1"/>
  <c r="H61" i="1"/>
  <c r="F9" i="1"/>
  <c r="H10" i="1"/>
  <c r="H9" i="1" s="1"/>
  <c r="H13" i="1"/>
  <c r="H12" i="1" s="1"/>
  <c r="F12" i="1"/>
  <c r="H15" i="1"/>
  <c r="H14" i="1" s="1"/>
  <c r="F14" i="1"/>
  <c r="H17" i="1"/>
  <c r="H16" i="1" s="1"/>
  <c r="F16" i="1"/>
  <c r="F20" i="1"/>
  <c r="H21" i="1"/>
  <c r="H20" i="1" s="1"/>
  <c r="H34" i="1"/>
  <c r="H33" i="1" s="1"/>
  <c r="F33" i="1"/>
  <c r="H36" i="1"/>
  <c r="H35" i="1" s="1"/>
  <c r="F35" i="1"/>
  <c r="F28" i="1"/>
  <c r="H29" i="1"/>
  <c r="H28" i="1" s="1"/>
  <c r="F46" i="1"/>
  <c r="H47" i="1"/>
  <c r="H46" i="1" s="1"/>
  <c r="M61" i="1"/>
  <c r="D8" i="1"/>
  <c r="H26" i="1"/>
  <c r="F76" i="1"/>
  <c r="H77" i="1"/>
  <c r="H76" i="1" s="1"/>
  <c r="K16" i="1"/>
  <c r="M28" i="1"/>
  <c r="M35" i="1"/>
  <c r="M76" i="1"/>
  <c r="M17" i="1"/>
  <c r="M16" i="1" s="1"/>
  <c r="M26" i="1"/>
  <c r="M11" i="1"/>
  <c r="M9" i="1" s="1"/>
  <c r="M13" i="1"/>
  <c r="M12" i="1" s="1"/>
  <c r="M15" i="1"/>
  <c r="M14" i="1" s="1"/>
  <c r="K33" i="1"/>
  <c r="M34" i="1"/>
  <c r="M33" i="1" s="1"/>
  <c r="G85" i="1"/>
  <c r="M20" i="1"/>
  <c r="K46" i="1"/>
  <c r="M47" i="1"/>
  <c r="M46" i="1" s="1"/>
  <c r="K61" i="1"/>
  <c r="E25" i="1"/>
  <c r="E8" i="1" s="1"/>
  <c r="E49" i="1"/>
  <c r="E48" i="1" s="1"/>
  <c r="K76" i="1"/>
  <c r="F61" i="1"/>
  <c r="K35" i="1"/>
  <c r="K28" i="1"/>
  <c r="K20" i="1"/>
  <c r="F25" i="1" l="1"/>
  <c r="F8" i="1" s="1"/>
  <c r="M49" i="1"/>
  <c r="M48" i="1" s="1"/>
  <c r="H49" i="1"/>
  <c r="H48" i="1" s="1"/>
  <c r="K49" i="1"/>
  <c r="K48" i="1" s="1"/>
  <c r="F49" i="1"/>
  <c r="F48" i="1" s="1"/>
  <c r="H25" i="1"/>
  <c r="H8" i="1" s="1"/>
  <c r="K25" i="1"/>
  <c r="K8" i="1" s="1"/>
  <c r="M25" i="1"/>
  <c r="M8" i="1" s="1"/>
  <c r="E85" i="1"/>
  <c r="M85" i="1" l="1"/>
  <c r="H85" i="1"/>
  <c r="F85" i="1"/>
  <c r="K85" i="1"/>
  <c r="D83" i="1"/>
  <c r="D52" i="1"/>
  <c r="I83" i="1" l="1"/>
  <c r="D82" i="1"/>
  <c r="D49" i="1"/>
  <c r="D48" i="1" s="1"/>
  <c r="D85" i="1" s="1"/>
  <c r="I82" i="1" l="1"/>
  <c r="I48" i="1"/>
  <c r="I85" i="1" s="1"/>
</calcChain>
</file>

<file path=xl/sharedStrings.xml><?xml version="1.0" encoding="utf-8"?>
<sst xmlns="http://schemas.openxmlformats.org/spreadsheetml/2006/main" count="171" uniqueCount="166">
  <si>
    <t>Код бюджетной классификации РФ</t>
  </si>
  <si>
    <t>Наименование доходов</t>
  </si>
  <si>
    <t>000 1 00 00000 00 0000 000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</si>
  <si>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</si>
  <si>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</si>
  <si>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</si>
  <si>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доходы физических лиц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</si>
  <si>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</si>
  <si>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</si>
  <si>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</si>
  <si>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</si>
  <si>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</si>
  <si>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</si>
  <si>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</si>
  <si>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</si>
  <si>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Транспортный налог</t>
  </si>
  <si>
    <t>Налоги, сборы и регулярные платежи за пользование природными ресурсами</t>
  </si>
  <si>
    <t>000 1 08 00000 00 0000 000</t>
  </si>
  <si>
    <t>Государственная пошлина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</si>
  <si>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</si>
  <si>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</si>
  <si>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</si>
  <si>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</si>
  <si>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субъектам Российской Федерации</t>
  </si>
  <si>
    <t>Проценты, полученные от предоставления бюджетных кредитов внутри страны за счет средств бюджетов субъектов Российской Федерации</t>
  </si>
  <si>
    <t>000 1 11 05000 00 0000 120</t>
  </si>
  <si>
    <t>000 1 11 07000 00 0000 120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</si>
  <si>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</si>
  <si>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государственных унитарных предприятий субъектов Российской Федерации</t>
  </si>
  <si>
    <t>000 1 12 00000 00 0000 000</t>
  </si>
  <si>
    <t>Платежи при пользовании природными ресурсами</t>
  </si>
  <si>
    <t>Плата за негативное воздействие на окружающую среду</t>
  </si>
  <si>
    <t>Платежи при пользовании недрами</t>
  </si>
  <si>
    <t>Плата за использование лесов</t>
  </si>
  <si>
    <t>000 1 13 00000 00 0000 000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</si>
  <si>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</si>
  <si>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</si>
  <si>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</si>
  <si>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</si>
  <si>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>000 1 16 90020 02 0000 140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</si>
  <si>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</si>
  <si>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000 1 17 00000 00 0000 000</t>
  </si>
  <si>
    <t>Прочие неналоговые доходы</t>
  </si>
  <si>
    <t>000 1 17 05020 02 0000 180</t>
  </si>
  <si>
    <t>Прочие неналоговые доходы бюджетов субъектов Российской Федерации</t>
  </si>
  <si>
    <t>000 1 12 04000 00 0000 120</t>
  </si>
  <si>
    <t>000 1 12 01000 01 0000 120</t>
  </si>
  <si>
    <t>000 1 11 07012 02 0000 120</t>
  </si>
  <si>
    <t>000 1 11 05032 02 0000 120</t>
  </si>
  <si>
    <t>000 1 11 05022 02 0000 120</t>
  </si>
  <si>
    <t>000 1 11 03020 02 0000 120</t>
  </si>
  <si>
    <t>000 1 11 01020 02 0000 120</t>
  </si>
  <si>
    <t>000 1 06 00000 00 0000 000</t>
  </si>
  <si>
    <t>000 1 06 02000 02 0000 110</t>
  </si>
  <si>
    <t>000 1 06 04000 02 0000 110</t>
  </si>
  <si>
    <t>000 1 07 00000 00 0000 000</t>
  </si>
  <si>
    <t xml:space="preserve">000 1 05 00000 00 0000 000 </t>
  </si>
  <si>
    <t>000 1 05 01000 00 0000 110</t>
  </si>
  <si>
    <t>000 1 01 02000 01 0000 110</t>
  </si>
  <si>
    <t xml:space="preserve">000 1 01 00000 00 0000 000 </t>
  </si>
  <si>
    <t xml:space="preserve">000 1 01 01000 00 0000 110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</si>
  <si>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</si>
  <si>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  субъектов Российской Федерации (за исключением земельных участков бюджетных и автономных учреждений субъектов Российской Федерации)</t>
  </si>
  <si>
    <t>Доходы от сдачи в аренду имущества, находящегося в оперативном управлении органов государственной власти субъектов Российской Федерации и созданных ими учреждений (за исключением имущества бюджетных и автономных учреждений субъектов Российской Федерации)</t>
  </si>
  <si>
    <t>Доходы от оказания платных услуг (работ) и компенсации затрат государства</t>
  </si>
  <si>
    <t>000 1 12 02000 00 0000 120</t>
  </si>
  <si>
    <t>000 1 06 05000 02 0000 110</t>
  </si>
  <si>
    <t>Налог на игорный бизнес</t>
  </si>
  <si>
    <t xml:space="preserve">000 1 16 30020 01 0000 140 </t>
  </si>
  <si>
    <t>Денежные взыскания (штрафы) за нарушение законодательства Российской Федерации о безопасности дорожного движения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</si>
  <si>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</si>
  <si>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</si>
  <si>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</si>
  <si>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</si>
  <si>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на оплату жилищно-коммунальных услуг отдельным категориям граждан</t>
  </si>
  <si>
    <t>Субвенции бюджетам субъектов Российской Федерации на осуществление первичного воинского учета на территориях, где отсутствуют военные комиссариаты</t>
  </si>
  <si>
    <t>Субвенции бюджетам субъектов Российской Федерации на осуществление отдельных полномочий в области лесных отношений</t>
  </si>
  <si>
    <t>Субвенции бюджетам субъектов Российской Федерации на осуществление отдельных полномочий в области водных отношений</t>
  </si>
  <si>
    <t>Субвенции бюджетам субъектов Российской Федерации на выплату единовременного пособия при всех формах устройства детей, лишенных родительского попечения, в семью</t>
  </si>
  <si>
    <t>Иные межбюджетные трансферты</t>
  </si>
  <si>
    <t>000 2 03 02000 02 0000 180</t>
  </si>
  <si>
    <t xml:space="preserve">Безвозмездные поступления от государственных (муниципальных) организаций в бюджеты субъектов  Российской Федерации  
</t>
  </si>
  <si>
    <t>Итого</t>
  </si>
  <si>
    <t>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</si>
  <si>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000 2 03 02040 02 0000 180</t>
  </si>
  <si>
    <t xml:space="preserve">Безвозмездные поступления в бюджеты субъектов Российской Федерации от государственной корпорации - Фонда содействия реформированию жилищно-коммунального хозяйства на обеспечение мероприятий по переселению граждан из аварийного жилищного фонда </t>
  </si>
  <si>
    <t>Субвенции бюджетам субъектов Российской Федерации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</si>
  <si>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000 1 07 01000 01 0000 110</t>
  </si>
  <si>
    <t>Налог на добычу полезных ископаемых</t>
  </si>
  <si>
    <t>000 1 11 05100 02 0000 120</t>
  </si>
  <si>
    <t>Плата от реализации соглашений об установлении сервитутов в отношении земельных участков в границах полос отвода автомобильных дорог общего пользования регионального или межмуниципального значения в целях строительства (реконструкции), капитального ремонта и эксплуатации объектов дорожного сервиса, прокладки, переноса, переустройства и эксплуатации инженерных коммуникаций, установки и эксплуатации рекламных конструкций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</si>
  <si>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</si>
  <si>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</si>
  <si>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</si>
  <si>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</si>
  <si>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000 2 03 00000 00 0000 000</t>
  </si>
  <si>
    <t>Безвозмездные поступления от государственных (муниципальных) организаций</t>
  </si>
  <si>
    <t>2018 год
(руб.)</t>
  </si>
  <si>
    <t>Плата по соглашениям об установлении сервитута, заключенным органами исполнительной власти субъектов Российской Федерации,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субъектов Российской Федерации</t>
  </si>
  <si>
    <t>000 1 11 05322 02 0000 120</t>
  </si>
  <si>
    <t>Прогнозируемые доходы областного бюджета на плановый период 2018 и 2019 годов                                                  в соответствии с классификацией доходов бюджетов Российской Федерации</t>
  </si>
  <si>
    <t>2019 год
(руб.)</t>
  </si>
  <si>
    <t>000 2 02 25541 02 0000 151</t>
  </si>
  <si>
    <t>000 2 02 25542 02 0000 151</t>
  </si>
  <si>
    <t>Субсидии бюджетам субъектов Российской Федерации на повышение продуктивности крупного рогатого скота молочного направления</t>
  </si>
  <si>
    <t>000 2 02 25543 02 0000 151</t>
  </si>
  <si>
    <t>Субсидии бюджетам субъектов Российской Федерации на оказание содействия достижению целевых показателей реализации региональных программ развития агропромышленного комплекса</t>
  </si>
  <si>
    <t>000 2 02 35128 02 0000 151</t>
  </si>
  <si>
    <t>000 2 02 35129 02 0000 151</t>
  </si>
  <si>
    <t>000 2 02 35250 02 0000 151</t>
  </si>
  <si>
    <t>000 1 07 04000 01 0000 110</t>
  </si>
  <si>
    <t>Сборы за пользование объектами животного мира и за пользование объектами водных биологических ресурсов</t>
  </si>
  <si>
    <t>000 2 02 25382 02 0000 151</t>
  </si>
  <si>
    <t>Субсидии бюджетам субъектов Российской Фе-дерации на реализацию отдельных мероприятий государственной программы Российской Федерации "Развитие здравоохранения"</t>
  </si>
  <si>
    <t>000 2 02 35260 02 0000 151</t>
  </si>
  <si>
    <t xml:space="preserve">Субвенции бюджетам субъектов Российской Федерации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
</t>
  </si>
  <si>
    <t>000 2 02 35270 02 0000 151</t>
  </si>
  <si>
    <t>000 2 02 35290 02 0000 151</t>
  </si>
  <si>
    <t>Субвенции бюджетам субъектов Российской Федерации на реализацию полномочий Российской Федерации по осуществлению социальных выплат безработным гражданам</t>
  </si>
  <si>
    <t>000 2 02 35380 02 0000 151</t>
  </si>
  <si>
    <t>Субвенции бюджетам субъектов Российской Федерации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</si>
  <si>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000 2 02 35137 02 0000 151</t>
  </si>
  <si>
    <t>000 2 02 45161 02 0000 151</t>
  </si>
  <si>
    <t>Межбюджетные трансферты, передаваемые бюджетам субъектов Российской Федерации на реализацию отдельных полномочий в области лекарственного обеспечения</t>
  </si>
  <si>
    <t>000 2 02 25511 02 0000 151</t>
  </si>
  <si>
    <t>Субсидии бюджетам субъектов Российской Федерации на проведение комплексных кадастровых работ в рамках федеральной целевой программы "Развитие единой государственной системы регистрации прав и кадастрового учета недвижимости (2014 - 2019 годы)"</t>
  </si>
  <si>
    <t>000 2 02 35118 02 0000 151</t>
  </si>
  <si>
    <t>000 2 02 45141 02 0000 151</t>
  </si>
  <si>
    <t>000 2 02 45142 02 0000 151</t>
  </si>
  <si>
    <t>000 2 02 20000 00 0000 151</t>
  </si>
  <si>
    <t>Субсидии бюджетам бюджетной системы Российской Федерации (межбюджетные субсидии)</t>
  </si>
  <si>
    <t>000 2 02 25082 02 0000 151</t>
  </si>
  <si>
    <t>Субсидии бюджетам субъектов Российской Федерации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</si>
  <si>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r>
      <t>Субсидии бюджетам субъектов Российской Федерации на оказание несвязанной поддержки сельскохозяйственным товаропроизводителям в области растениеводства</t>
    </r>
    <r>
      <rPr>
        <sz val="14"/>
        <rFont val="Arial"/>
        <family val="2"/>
        <charset val="204"/>
      </rPr>
      <t xml:space="preserve"> </t>
    </r>
  </si>
  <si>
    <t>000 2 02 30000 00 0000 151</t>
  </si>
  <si>
    <t>Субвенции бюджетам бюджетной системы Российской Федерации</t>
  </si>
  <si>
    <t xml:space="preserve">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
</t>
  </si>
  <si>
    <t>000 2 02 35280 02 0000 151</t>
  </si>
  <si>
    <t>Субвенции бюджетам субъектов Российской Федерации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</si>
  <si>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000 2 02 35135 02 0000 151</t>
  </si>
  <si>
    <t>Субвенции бюджетам субъектов Российской Федерации на 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</si>
  <si>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000 2 02 35900 02 0000 151</t>
  </si>
  <si>
    <t>Единая субвенция бюджетам субъектов Российской Федерации и бюджету г. Байконура</t>
  </si>
  <si>
    <t>Межбюджетные трансферты, передаваемые бюджетам субъектов Российской Федерации  на обеспечение деятельности депутатов Государственной Думы и их помощников в избирательных округах</t>
  </si>
  <si>
    <t>Межбюджетные трансферты, передаваемые бюджетам субъектов Российской Федерации  на обеспечение членов Совета Федерации и их помощников в субъектах Российской Федерации</t>
  </si>
  <si>
    <t>000 2 02 45174 02 0000 151</t>
  </si>
  <si>
    <t>Межбюджетные трансферты, передаваемые бюджетам субъектов Российской Федерации на финансовое обеспечение закупок антибактериальных и противотуберкулезных лекарственных препаратов (второго ряда), применяемых при лечении больных туберкулезом с множественной лекарственной устойчивостью возбудителя, и диагностических средств для выявления, определения чувствительности микобактерии туберкулеза и мониторинга лечения больных туберкулезом с множественной лекарственной устойчивостью возбудителя</t>
  </si>
  <si>
    <t>000 2 02 45179 02 0000 151</t>
  </si>
  <si>
    <t>Межбюджетные трансферты, передаваемые бюджетам субъектов Российской Федерации на реализацию мероприятий по профилактике
ВИЧ-инфекции и гепатитов B и C</t>
  </si>
  <si>
    <t>000 2 02 40000 00 0000 151</t>
  </si>
  <si>
    <t>000 2 02 35220 02 0000 151</t>
  </si>
  <si>
    <t>000 2 02 35240 02 0000 151</t>
  </si>
  <si>
    <t>Поправки 2018 год</t>
  </si>
  <si>
    <t>Поправки 2019 год</t>
  </si>
  <si>
    <t xml:space="preserve"> к Закону Ярославской области</t>
  </si>
  <si>
    <t>Уточнение
февраля</t>
  </si>
  <si>
    <t>000 2 02 20051 02 0000 151</t>
  </si>
  <si>
    <t>Субсидии бюджетам субъектов Российской Федерации на реализацию федеральных целевых программ</t>
  </si>
  <si>
    <t>000 2 02 10000 00 0000 151</t>
  </si>
  <si>
    <t>Дотации бюджетам бюджетной системы Российской Федерации</t>
  </si>
  <si>
    <t>000 2 02 15001 02 0000 151</t>
  </si>
  <si>
    <t>Дотации бюджетам субъектов Российской Федерации на выравнивание бюджетной обеспеченности</t>
  </si>
  <si>
    <t>000 2 02 25028 02 0000 151</t>
  </si>
  <si>
    <t>Субсидии бюджетам субъектов Российской Федерации на поддержку региональных проектов в сфере информационных технологий</t>
  </si>
  <si>
    <t>Приложение 5</t>
  </si>
  <si>
    <t>от 20.02.2017 № 1-з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</si>
</sst>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Times New Roman"/>
      <family val="2"/>
      <charset val="204"/>
    </font>
    <font>
      <sz val="10"/>
      <name val="Arial"/>
      <family val="2"/>
      <charset val="204"/>
    </font>
    <font>
      <sz val="12"/>
      <name val="Times New Roman"/>
      <family val="2"/>
      <charset val="204"/>
    </font>
    <font>
      <sz val="11"/>
      <name val="Times New Roman"/>
      <family val="2"/>
      <charset val="204"/>
    </font>
    <font>
      <b/>
      <sz val="14"/>
      <name val="Times New Roman"/>
      <family val="2"/>
      <charset val="204"/>
    </font>
    <font>
      <sz val="8"/>
      <name val="Times New Roman"/>
      <family val="2"/>
      <charset val="204"/>
    </font>
    <font>
      <b/>
      <sz val="12"/>
      <name val="Times New Roman"/>
      <family val="2"/>
      <charset val="204"/>
    </font>
    <font>
      <i/>
      <sz val="12"/>
      <name val="Times New Roman"/>
      <family val="2"/>
      <charset val="204"/>
    </font>
    <font>
      <sz val="12"/>
      <color indexed="8"/>
      <name val="Times New Roman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39">
    <xf numFmtId="0" fontId="0" fillId="0" borderId="0" xfId="0"/>
    <xf numFmtId="3" fontId="7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/>
    </xf>
    <xf numFmtId="3" fontId="6" fillId="2" borderId="1" xfId="0" applyNumberFormat="1" applyFont="1" applyFill="1" applyBorder="1" applyAlignment="1">
      <alignment horizontal="right" wrapText="1"/>
    </xf>
    <xf numFmtId="3" fontId="2" fillId="2" borderId="1" xfId="0" applyNumberFormat="1" applyFont="1" applyFill="1" applyBorder="1" applyAlignment="1">
      <alignment horizontal="right"/>
    </xf>
    <xf numFmtId="0" fontId="2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6" fillId="2" borderId="1" xfId="1" applyNumberFormat="1" applyFont="1" applyFill="1" applyBorder="1" applyAlignment="1" applyProtection="1">
      <alignment horizontal="left" vertical="top" wrapText="1"/>
      <protection hidden="1"/>
    </xf>
    <xf numFmtId="3" fontId="7" fillId="2" borderId="1" xfId="0" applyNumberFormat="1" applyFont="1" applyFill="1" applyBorder="1" applyAlignment="1"/>
    <xf numFmtId="0" fontId="9" fillId="2" borderId="1" xfId="0" applyFont="1" applyFill="1" applyBorder="1" applyAlignment="1">
      <alignment horizontal="left" vertical="top" wrapText="1"/>
    </xf>
    <xf numFmtId="0" fontId="3" fillId="2" borderId="0" xfId="0" applyFont="1" applyFill="1"/>
    <xf numFmtId="0" fontId="2" fillId="2" borderId="0" xfId="0" applyFont="1" applyFill="1"/>
    <xf numFmtId="0" fontId="5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left" vertical="top"/>
    </xf>
    <xf numFmtId="0" fontId="11" fillId="2" borderId="1" xfId="0" applyFont="1" applyFill="1" applyBorder="1" applyAlignment="1">
      <alignment vertical="top"/>
    </xf>
    <xf numFmtId="3" fontId="2" fillId="2" borderId="1" xfId="0" applyNumberFormat="1" applyFont="1" applyFill="1" applyBorder="1" applyAlignment="1">
      <alignment horizontal="right" wrapText="1"/>
    </xf>
    <xf numFmtId="0" fontId="3" fillId="2" borderId="0" xfId="0" applyFont="1" applyFill="1" applyBorder="1"/>
    <xf numFmtId="0" fontId="7" fillId="2" borderId="1" xfId="0" applyFont="1" applyFill="1" applyBorder="1" applyAlignment="1">
      <alignment vertical="top" wrapText="1"/>
    </xf>
    <xf numFmtId="3" fontId="9" fillId="2" borderId="1" xfId="0" applyNumberFormat="1" applyFont="1" applyFill="1" applyBorder="1" applyAlignment="1">
      <alignment horizontal="right"/>
    </xf>
    <xf numFmtId="0" fontId="2" fillId="2" borderId="0" xfId="0" applyFont="1" applyFill="1" applyAlignment="1"/>
    <xf numFmtId="3" fontId="12" fillId="2" borderId="1" xfId="0" applyNumberFormat="1" applyFont="1" applyFill="1" applyBorder="1" applyAlignment="1">
      <alignment horizontal="right"/>
    </xf>
    <xf numFmtId="0" fontId="13" fillId="2" borderId="1" xfId="0" applyFont="1" applyFill="1" applyBorder="1" applyAlignment="1">
      <alignment horizontal="left" vertical="top" wrapText="1"/>
    </xf>
    <xf numFmtId="3" fontId="13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0" fontId="11" fillId="2" borderId="0" xfId="0" applyFont="1" applyFill="1"/>
    <xf numFmtId="3" fontId="9" fillId="2" borderId="1" xfId="0" applyNumberFormat="1" applyFont="1" applyFill="1" applyBorder="1" applyAlignment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3" fontId="12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3" fontId="2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/>
    </xf>
    <xf numFmtId="0" fontId="4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4" fillId="2" borderId="0" xfId="0" applyFont="1" applyFill="1" applyAlignment="1">
      <alignment horizontal="center" wrapText="1"/>
    </xf>
  </cellXfs>
  <cellStyles count="3">
    <cellStyle name="Обычный" xfId="0" builtinId="0"/>
    <cellStyle name="Обычный 2" xfId="2"/>
    <cellStyle name="Обычный_Tmp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5"/>
  <sheetViews>
    <sheetView tabSelected="1" view="pageBreakPreview" zoomScaleNormal="100" zoomScaleSheetLayoutView="100" workbookViewId="0">
      <selection activeCell="M4" sqref="M4"/>
    </sheetView>
  </sheetViews>
  <sheetFormatPr defaultColWidth="9.140625" defaultRowHeight="15.75" x14ac:dyDescent="0.25"/>
  <cols>
    <col min="1" max="1" width="1" style="10" customWidth="1"/>
    <col min="2" max="2" width="27.85546875" style="11" customWidth="1"/>
    <col min="3" max="3" width="51.85546875" style="22" customWidth="1"/>
    <col min="4" max="6" width="20.42578125" style="10" hidden="1" customWidth="1"/>
    <col min="7" max="7" width="20.7109375" style="10" hidden="1" customWidth="1"/>
    <col min="8" max="8" width="20.7109375" style="10" customWidth="1"/>
    <col min="9" max="10" width="20.7109375" style="10" hidden="1" customWidth="1"/>
    <col min="11" max="11" width="19.7109375" style="10" hidden="1" customWidth="1"/>
    <col min="12" max="12" width="19.5703125" style="10" hidden="1" customWidth="1"/>
    <col min="13" max="13" width="20.7109375" style="10" customWidth="1"/>
    <col min="14" max="16384" width="9.140625" style="10"/>
  </cols>
  <sheetData>
    <row r="1" spans="1:18" x14ac:dyDescent="0.25">
      <c r="B1" s="37"/>
      <c r="C1" s="37"/>
      <c r="D1" s="37"/>
      <c r="E1" s="37"/>
      <c r="M1" s="33" t="s">
        <v>164</v>
      </c>
      <c r="N1" s="22"/>
      <c r="O1" s="22"/>
      <c r="P1" s="22"/>
      <c r="Q1" s="22"/>
      <c r="R1" s="22"/>
    </row>
    <row r="2" spans="1:18" x14ac:dyDescent="0.25">
      <c r="B2" s="37"/>
      <c r="C2" s="37"/>
      <c r="D2" s="37"/>
      <c r="E2" s="37"/>
      <c r="M2" s="33" t="s">
        <v>154</v>
      </c>
      <c r="N2" s="22"/>
      <c r="O2" s="22"/>
      <c r="P2" s="22"/>
      <c r="Q2" s="22"/>
      <c r="R2" s="22"/>
    </row>
    <row r="3" spans="1:18" x14ac:dyDescent="0.25">
      <c r="B3" s="37"/>
      <c r="C3" s="37"/>
      <c r="D3" s="37"/>
      <c r="E3" s="37"/>
      <c r="M3" s="33" t="s">
        <v>165</v>
      </c>
      <c r="N3" s="22"/>
      <c r="O3" s="22"/>
      <c r="P3" s="22"/>
      <c r="Q3" s="22"/>
      <c r="R3" s="22"/>
    </row>
    <row r="4" spans="1:18" x14ac:dyDescent="0.25">
      <c r="C4" s="33"/>
    </row>
    <row r="5" spans="1:18" ht="46.5" customHeight="1" x14ac:dyDescent="0.3">
      <c r="B5" s="38" t="s">
        <v>100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</row>
    <row r="6" spans="1:18" ht="18.75" x14ac:dyDescent="0.3">
      <c r="B6" s="36"/>
      <c r="C6" s="36"/>
      <c r="D6" s="36"/>
      <c r="E6" s="36"/>
      <c r="F6" s="36"/>
      <c r="G6" s="32"/>
      <c r="H6" s="32"/>
      <c r="I6" s="32"/>
      <c r="J6" s="32"/>
    </row>
    <row r="7" spans="1:18" ht="35.25" customHeight="1" x14ac:dyDescent="0.25">
      <c r="A7" s="12"/>
      <c r="B7" s="13" t="s">
        <v>0</v>
      </c>
      <c r="C7" s="13" t="s">
        <v>1</v>
      </c>
      <c r="D7" s="14" t="s">
        <v>97</v>
      </c>
      <c r="E7" s="14" t="s">
        <v>152</v>
      </c>
      <c r="F7" s="14" t="s">
        <v>97</v>
      </c>
      <c r="G7" s="14" t="s">
        <v>155</v>
      </c>
      <c r="H7" s="34" t="s">
        <v>97</v>
      </c>
      <c r="I7" s="14" t="s">
        <v>101</v>
      </c>
      <c r="J7" s="14" t="s">
        <v>153</v>
      </c>
      <c r="K7" s="14" t="s">
        <v>101</v>
      </c>
      <c r="L7" s="14" t="s">
        <v>155</v>
      </c>
      <c r="M7" s="34" t="s">
        <v>101</v>
      </c>
    </row>
    <row r="8" spans="1:18" ht="23.25" customHeight="1" x14ac:dyDescent="0.25">
      <c r="B8" s="15" t="s">
        <v>2</v>
      </c>
      <c r="C8" s="15" t="s">
        <v>3</v>
      </c>
      <c r="D8" s="3">
        <f>SUM(D9+D12+D14+D16+D20+D23+D25+D35+D39+D42+D43+D46)</f>
        <v>51749987320</v>
      </c>
      <c r="E8" s="3">
        <f t="shared" ref="E8" si="0">SUM(E9+E12+E14+E16+E20+E23+E25+E35+E39+E42+E43+E46)</f>
        <v>-2014405000</v>
      </c>
      <c r="F8" s="3">
        <f>SUM(F9+F12+F14+F16+F20+F23+F25+F35+F39+F42+F43+F46)</f>
        <v>49735582320</v>
      </c>
      <c r="G8" s="3">
        <f>SUM(G9+G12+G14+G16+G20+G23+G25+G35+G39+G42+G43+G46)</f>
        <v>0</v>
      </c>
      <c r="H8" s="3">
        <f t="shared" ref="H8" si="1">SUM(H9+H12+H14+H16+H20+H23+H25+H35+H39+H42+H43+H46)</f>
        <v>49735582320</v>
      </c>
      <c r="I8" s="3">
        <f>SUM(I9+I12+I14+I16+I20+I23+I25+I35+I39+I42+I43+I46)</f>
        <v>54698557320</v>
      </c>
      <c r="J8" s="3">
        <f>SUM(J9+J12+J14+J16+J20+J23+J25+J35+J39+J42+J43+J46)</f>
        <v>-2198121700</v>
      </c>
      <c r="K8" s="3">
        <f>SUM(K9+K12+K14+K16+K20+K23+K25+K35+K39+K42+K43+K46)</f>
        <v>52500435620</v>
      </c>
      <c r="L8" s="3">
        <f t="shared" ref="L8:M8" si="2">SUM(L9+L12+L14+L16+L20+L23+L25+L35+L39+L42+L43+L46)</f>
        <v>0</v>
      </c>
      <c r="M8" s="3">
        <f t="shared" si="2"/>
        <v>52500435620</v>
      </c>
    </row>
    <row r="9" spans="1:18" ht="24.75" customHeight="1" x14ac:dyDescent="0.25">
      <c r="B9" s="15" t="s">
        <v>59</v>
      </c>
      <c r="C9" s="15" t="s">
        <v>4</v>
      </c>
      <c r="D9" s="3">
        <f>D10+D11</f>
        <v>29343012000</v>
      </c>
      <c r="E9" s="3">
        <f t="shared" ref="E9" si="3">E10+E11</f>
        <v>12100000</v>
      </c>
      <c r="F9" s="3">
        <f>F10+F11</f>
        <v>29355112000</v>
      </c>
      <c r="G9" s="3">
        <f>G10+G11</f>
        <v>0</v>
      </c>
      <c r="H9" s="3">
        <f t="shared" ref="H9" si="4">H10+H11</f>
        <v>29355112000</v>
      </c>
      <c r="I9" s="3">
        <f>I10+I11</f>
        <v>31164331000</v>
      </c>
      <c r="J9" s="3">
        <f>J10+J11</f>
        <v>13044000</v>
      </c>
      <c r="K9" s="3">
        <f>K10+K11</f>
        <v>31177375000</v>
      </c>
      <c r="L9" s="3">
        <f t="shared" ref="L9:M9" si="5">L10+L11</f>
        <v>0</v>
      </c>
      <c r="M9" s="3">
        <f t="shared" si="5"/>
        <v>31177375000</v>
      </c>
    </row>
    <row r="10" spans="1:18" ht="21.75" customHeight="1" x14ac:dyDescent="0.25">
      <c r="B10" s="5" t="s">
        <v>60</v>
      </c>
      <c r="C10" s="5" t="s">
        <v>5</v>
      </c>
      <c r="D10" s="4">
        <v>13355311000</v>
      </c>
      <c r="E10" s="4"/>
      <c r="F10" s="4">
        <f>D10+E10</f>
        <v>13355311000</v>
      </c>
      <c r="G10" s="4"/>
      <c r="H10" s="4">
        <f>F10+G10</f>
        <v>13355311000</v>
      </c>
      <c r="I10" s="4">
        <v>13929589000</v>
      </c>
      <c r="J10" s="4"/>
      <c r="K10" s="4">
        <f>I10+J10</f>
        <v>13929589000</v>
      </c>
      <c r="L10" s="29"/>
      <c r="M10" s="4">
        <f>K10+L10</f>
        <v>13929589000</v>
      </c>
    </row>
    <row r="11" spans="1:18" ht="21" customHeight="1" x14ac:dyDescent="0.25">
      <c r="B11" s="5" t="s">
        <v>58</v>
      </c>
      <c r="C11" s="5" t="s">
        <v>6</v>
      </c>
      <c r="D11" s="18">
        <v>15987701000</v>
      </c>
      <c r="E11" s="18">
        <v>12100000</v>
      </c>
      <c r="F11" s="18">
        <f>D11+E11</f>
        <v>15999801000</v>
      </c>
      <c r="G11" s="4"/>
      <c r="H11" s="18">
        <f>F11+G11</f>
        <v>15999801000</v>
      </c>
      <c r="I11" s="4">
        <v>17234742000</v>
      </c>
      <c r="J11" s="4">
        <v>13044000</v>
      </c>
      <c r="K11" s="4">
        <f>I11+J11</f>
        <v>17247786000</v>
      </c>
      <c r="L11" s="29"/>
      <c r="M11" s="4">
        <f>K11+L11</f>
        <v>17247786000</v>
      </c>
    </row>
    <row r="12" spans="1:18" ht="33.75" customHeight="1" x14ac:dyDescent="0.25">
      <c r="B12" s="15" t="s">
        <v>7</v>
      </c>
      <c r="C12" s="15" t="s">
        <v>8</v>
      </c>
      <c r="D12" s="3">
        <f>D13</f>
        <v>11752720000</v>
      </c>
      <c r="E12" s="3">
        <f t="shared" ref="E12" si="6">E13</f>
        <v>-2027590000</v>
      </c>
      <c r="F12" s="3">
        <f>F13</f>
        <v>9725130000</v>
      </c>
      <c r="G12" s="3">
        <f>G13</f>
        <v>0</v>
      </c>
      <c r="H12" s="3">
        <f t="shared" ref="H12" si="7">H13</f>
        <v>9725130000</v>
      </c>
      <c r="I12" s="3">
        <f>I13</f>
        <v>12243577000</v>
      </c>
      <c r="J12" s="3">
        <f>J13</f>
        <v>-2212383700</v>
      </c>
      <c r="K12" s="3">
        <f>K13</f>
        <v>10031193300</v>
      </c>
      <c r="L12" s="3">
        <f t="shared" ref="L12:M12" si="8">L13</f>
        <v>0</v>
      </c>
      <c r="M12" s="3">
        <f t="shared" si="8"/>
        <v>10031193300</v>
      </c>
    </row>
    <row r="13" spans="1:18" ht="35.25" customHeight="1" x14ac:dyDescent="0.25">
      <c r="B13" s="5" t="s">
        <v>9</v>
      </c>
      <c r="C13" s="5" t="s">
        <v>10</v>
      </c>
      <c r="D13" s="18">
        <v>11752720000</v>
      </c>
      <c r="E13" s="18">
        <v>-2027590000</v>
      </c>
      <c r="F13" s="18">
        <f>D13+E13</f>
        <v>9725130000</v>
      </c>
      <c r="G13" s="4"/>
      <c r="H13" s="18">
        <f>F13+G13</f>
        <v>9725130000</v>
      </c>
      <c r="I13" s="4">
        <v>12243577000</v>
      </c>
      <c r="J13" s="4">
        <v>-2212383700</v>
      </c>
      <c r="K13" s="4">
        <f>I13+J13</f>
        <v>10031193300</v>
      </c>
      <c r="L13" s="29"/>
      <c r="M13" s="4">
        <f>K13+L13</f>
        <v>10031193300</v>
      </c>
    </row>
    <row r="14" spans="1:18" ht="19.5" customHeight="1" x14ac:dyDescent="0.25">
      <c r="B14" s="15" t="s">
        <v>56</v>
      </c>
      <c r="C14" s="15" t="s">
        <v>11</v>
      </c>
      <c r="D14" s="3">
        <f>D15</f>
        <v>1911175000</v>
      </c>
      <c r="E14" s="3">
        <f t="shared" ref="E14" si="9">E15</f>
        <v>0</v>
      </c>
      <c r="F14" s="3">
        <f>F15</f>
        <v>1911175000</v>
      </c>
      <c r="G14" s="3">
        <f t="shared" ref="G14:H14" si="10">G15</f>
        <v>0</v>
      </c>
      <c r="H14" s="3">
        <f t="shared" si="10"/>
        <v>1911175000</v>
      </c>
      <c r="I14" s="3">
        <f>I15</f>
        <v>1928376000</v>
      </c>
      <c r="J14" s="3">
        <f>J15</f>
        <v>0</v>
      </c>
      <c r="K14" s="3">
        <f>K15</f>
        <v>1928376000</v>
      </c>
      <c r="L14" s="3">
        <f t="shared" ref="L14:M14" si="11">L15</f>
        <v>0</v>
      </c>
      <c r="M14" s="3">
        <f t="shared" si="11"/>
        <v>1928376000</v>
      </c>
    </row>
    <row r="15" spans="1:18" ht="36" customHeight="1" x14ac:dyDescent="0.25">
      <c r="B15" s="5" t="s">
        <v>57</v>
      </c>
      <c r="C15" s="5" t="s">
        <v>12</v>
      </c>
      <c r="D15" s="18">
        <v>1911175000</v>
      </c>
      <c r="E15" s="18"/>
      <c r="F15" s="18">
        <f>D15+E15</f>
        <v>1911175000</v>
      </c>
      <c r="G15" s="4"/>
      <c r="H15" s="18">
        <f>F15+G15</f>
        <v>1911175000</v>
      </c>
      <c r="I15" s="4">
        <v>1928376000</v>
      </c>
      <c r="J15" s="4"/>
      <c r="K15" s="4">
        <f>I15+J15</f>
        <v>1928376000</v>
      </c>
      <c r="L15" s="29"/>
      <c r="M15" s="4">
        <f>K15+L15</f>
        <v>1928376000</v>
      </c>
    </row>
    <row r="16" spans="1:18" ht="18.75" customHeight="1" x14ac:dyDescent="0.25">
      <c r="B16" s="15" t="s">
        <v>52</v>
      </c>
      <c r="C16" s="15" t="s">
        <v>13</v>
      </c>
      <c r="D16" s="3">
        <f>SUM(D17:D19)</f>
        <v>7754856000</v>
      </c>
      <c r="E16" s="3">
        <f t="shared" ref="E16" si="12">SUM(E17:E19)</f>
        <v>0</v>
      </c>
      <c r="F16" s="3">
        <f>SUM(F17:F19)</f>
        <v>7754856000</v>
      </c>
      <c r="G16" s="3">
        <f t="shared" ref="G16:H16" si="13">SUM(G17:G19)</f>
        <v>0</v>
      </c>
      <c r="H16" s="3">
        <f t="shared" si="13"/>
        <v>7754856000</v>
      </c>
      <c r="I16" s="3">
        <f>SUM(I17:I19)</f>
        <v>8365856000</v>
      </c>
      <c r="J16" s="3">
        <f>SUM(J17:J19)</f>
        <v>0</v>
      </c>
      <c r="K16" s="3">
        <f>SUM(K17:K19)</f>
        <v>8365856000</v>
      </c>
      <c r="L16" s="3">
        <f t="shared" ref="L16:M16" si="14">SUM(L17:L19)</f>
        <v>0</v>
      </c>
      <c r="M16" s="3">
        <f t="shared" si="14"/>
        <v>8365856000</v>
      </c>
    </row>
    <row r="17" spans="2:13" ht="17.25" customHeight="1" x14ac:dyDescent="0.25">
      <c r="B17" s="5" t="s">
        <v>53</v>
      </c>
      <c r="C17" s="5" t="s">
        <v>14</v>
      </c>
      <c r="D17" s="4">
        <v>6844200000</v>
      </c>
      <c r="E17" s="4"/>
      <c r="F17" s="4">
        <f>D17+E17</f>
        <v>6844200000</v>
      </c>
      <c r="G17" s="4"/>
      <c r="H17" s="4">
        <f>F17+G17</f>
        <v>6844200000</v>
      </c>
      <c r="I17" s="4">
        <v>7439700000</v>
      </c>
      <c r="J17" s="4"/>
      <c r="K17" s="4">
        <f>I17+J17</f>
        <v>7439700000</v>
      </c>
      <c r="L17" s="29"/>
      <c r="M17" s="4">
        <f>K17+L17</f>
        <v>7439700000</v>
      </c>
    </row>
    <row r="18" spans="2:13" ht="18" customHeight="1" x14ac:dyDescent="0.25">
      <c r="B18" s="5" t="s">
        <v>54</v>
      </c>
      <c r="C18" s="5" t="s">
        <v>15</v>
      </c>
      <c r="D18" s="18">
        <v>907800000</v>
      </c>
      <c r="E18" s="18"/>
      <c r="F18" s="4">
        <f t="shared" ref="F18:F19" si="15">D18+E18</f>
        <v>907800000</v>
      </c>
      <c r="G18" s="4"/>
      <c r="H18" s="4">
        <f>F18+G18</f>
        <v>907800000</v>
      </c>
      <c r="I18" s="4">
        <v>923300000</v>
      </c>
      <c r="J18" s="4"/>
      <c r="K18" s="4">
        <f>I18+J18</f>
        <v>923300000</v>
      </c>
      <c r="L18" s="29"/>
      <c r="M18" s="4">
        <f t="shared" ref="M18:M19" si="16">K18+L18</f>
        <v>923300000</v>
      </c>
    </row>
    <row r="19" spans="2:13" ht="23.25" customHeight="1" x14ac:dyDescent="0.25">
      <c r="B19" s="5" t="s">
        <v>66</v>
      </c>
      <c r="C19" s="5" t="s">
        <v>67</v>
      </c>
      <c r="D19" s="18">
        <v>2856000</v>
      </c>
      <c r="E19" s="18"/>
      <c r="F19" s="4">
        <f t="shared" si="15"/>
        <v>2856000</v>
      </c>
      <c r="G19" s="4"/>
      <c r="H19" s="4">
        <f>F19+G19</f>
        <v>2856000</v>
      </c>
      <c r="I19" s="4">
        <v>2856000</v>
      </c>
      <c r="J19" s="4"/>
      <c r="K19" s="4">
        <f>I19+J19</f>
        <v>2856000</v>
      </c>
      <c r="L19" s="29"/>
      <c r="M19" s="4">
        <f t="shared" si="16"/>
        <v>2856000</v>
      </c>
    </row>
    <row r="20" spans="2:13" ht="34.5" customHeight="1" x14ac:dyDescent="0.25">
      <c r="B20" s="15" t="s">
        <v>55</v>
      </c>
      <c r="C20" s="15" t="s">
        <v>16</v>
      </c>
      <c r="D20" s="3">
        <f>SUM(D21:D22)</f>
        <v>10383000</v>
      </c>
      <c r="E20" s="3">
        <f t="shared" ref="E20" si="17">SUM(E21:E22)</f>
        <v>1070000</v>
      </c>
      <c r="F20" s="3">
        <f>SUM(F21:F22)</f>
        <v>11453000</v>
      </c>
      <c r="G20" s="3">
        <f t="shared" ref="G20:H20" si="18">SUM(G21:G22)</f>
        <v>0</v>
      </c>
      <c r="H20" s="3">
        <f t="shared" si="18"/>
        <v>11453000</v>
      </c>
      <c r="I20" s="3">
        <f>SUM(I21:I22)</f>
        <v>10511000</v>
      </c>
      <c r="J20" s="3">
        <f>SUM(J21:J22)</f>
        <v>1203000</v>
      </c>
      <c r="K20" s="3">
        <f t="shared" ref="K20:M20" si="19">SUM(K21:K22)</f>
        <v>11714000</v>
      </c>
      <c r="L20" s="3">
        <f t="shared" si="19"/>
        <v>0</v>
      </c>
      <c r="M20" s="3">
        <f t="shared" si="19"/>
        <v>11714000</v>
      </c>
    </row>
    <row r="21" spans="2:13" ht="21" customHeight="1" x14ac:dyDescent="0.25">
      <c r="B21" s="24" t="s">
        <v>87</v>
      </c>
      <c r="C21" s="24" t="s">
        <v>88</v>
      </c>
      <c r="D21" s="25">
        <v>6383000</v>
      </c>
      <c r="E21" s="25">
        <v>1070000</v>
      </c>
      <c r="F21" s="25">
        <f>D21+E21</f>
        <v>7453000</v>
      </c>
      <c r="G21" s="25"/>
      <c r="H21" s="25">
        <f>F21+G21</f>
        <v>7453000</v>
      </c>
      <c r="I21" s="25">
        <v>6511000</v>
      </c>
      <c r="J21" s="25">
        <v>1203000</v>
      </c>
      <c r="K21" s="25">
        <f>I21+J21</f>
        <v>7714000</v>
      </c>
      <c r="L21" s="29"/>
      <c r="M21" s="25">
        <f>K21+L21</f>
        <v>7714000</v>
      </c>
    </row>
    <row r="22" spans="2:13" ht="51" customHeight="1" x14ac:dyDescent="0.25">
      <c r="B22" s="5" t="s">
        <v>110</v>
      </c>
      <c r="C22" s="5" t="s">
        <v>111</v>
      </c>
      <c r="D22" s="18">
        <v>4000000</v>
      </c>
      <c r="E22" s="18"/>
      <c r="F22" s="25">
        <f>D22+E22</f>
        <v>4000000</v>
      </c>
      <c r="G22" s="18"/>
      <c r="H22" s="25">
        <f>F22+G22</f>
        <v>4000000</v>
      </c>
      <c r="I22" s="18">
        <v>4000000</v>
      </c>
      <c r="J22" s="18"/>
      <c r="K22" s="18">
        <f>I22+J22</f>
        <v>4000000</v>
      </c>
      <c r="L22" s="29"/>
      <c r="M22" s="18">
        <f>K22+L22</f>
        <v>4000000</v>
      </c>
    </row>
    <row r="23" spans="2:13" ht="18.75" customHeight="1" x14ac:dyDescent="0.25">
      <c r="B23" s="15" t="s">
        <v>17</v>
      </c>
      <c r="C23" s="15" t="s">
        <v>18</v>
      </c>
      <c r="D23" s="31">
        <v>186464000</v>
      </c>
      <c r="E23" s="31">
        <v>15000</v>
      </c>
      <c r="F23" s="31">
        <f>D23+E23</f>
        <v>186479000</v>
      </c>
      <c r="G23" s="3"/>
      <c r="H23" s="31">
        <f>F23+G23</f>
        <v>186479000</v>
      </c>
      <c r="I23" s="3">
        <v>187314000</v>
      </c>
      <c r="J23" s="3">
        <v>15000</v>
      </c>
      <c r="K23" s="3">
        <f>I23+J23</f>
        <v>187329000</v>
      </c>
      <c r="L23" s="29"/>
      <c r="M23" s="3">
        <f>K23+L23</f>
        <v>187329000</v>
      </c>
    </row>
    <row r="24" spans="2:13" ht="51" hidden="1" customHeight="1" x14ac:dyDescent="0.25">
      <c r="B24" s="5" t="s">
        <v>19</v>
      </c>
      <c r="C24" s="5" t="s">
        <v>20</v>
      </c>
      <c r="D24" s="25"/>
      <c r="E24" s="25"/>
      <c r="F24" s="25"/>
      <c r="G24" s="25"/>
      <c r="H24" s="25"/>
      <c r="I24" s="25"/>
      <c r="J24" s="25"/>
      <c r="K24" s="29"/>
      <c r="L24" s="29"/>
      <c r="M24" s="29"/>
    </row>
    <row r="25" spans="2:13" ht="51" customHeight="1" x14ac:dyDescent="0.25">
      <c r="B25" s="15" t="s">
        <v>21</v>
      </c>
      <c r="C25" s="15" t="s">
        <v>22</v>
      </c>
      <c r="D25" s="3">
        <f>SUM(D26,D27,D28,D33)</f>
        <v>73979240</v>
      </c>
      <c r="E25" s="3">
        <f t="shared" ref="E25" si="20">SUM(E26,E27,E28,E33)</f>
        <v>0</v>
      </c>
      <c r="F25" s="3">
        <f>SUM(F26,F27,F28,F33)</f>
        <v>73979240</v>
      </c>
      <c r="G25" s="3">
        <f t="shared" ref="G25:H25" si="21">SUM(G26,G27,G28,G33)</f>
        <v>0</v>
      </c>
      <c r="H25" s="3">
        <f t="shared" si="21"/>
        <v>73979240</v>
      </c>
      <c r="I25" s="3">
        <f>SUM(I26,I27,I28,I33)</f>
        <v>78925240</v>
      </c>
      <c r="J25" s="3">
        <f>SUM(J26,J27,J28,J33)</f>
        <v>0</v>
      </c>
      <c r="K25" s="3">
        <f>SUM(K26,K27,K28,K33)</f>
        <v>78925240</v>
      </c>
      <c r="L25" s="3">
        <f t="shared" ref="L25:M25" si="22">SUM(L26,L27,L28,L33)</f>
        <v>0</v>
      </c>
      <c r="M25" s="3">
        <f t="shared" si="22"/>
        <v>78925240</v>
      </c>
    </row>
    <row r="26" spans="2:13" ht="68.25" customHeight="1" x14ac:dyDescent="0.25">
      <c r="B26" s="5" t="s">
        <v>51</v>
      </c>
      <c r="C26" s="5" t="s">
        <v>23</v>
      </c>
      <c r="D26" s="25">
        <v>3277000</v>
      </c>
      <c r="E26" s="25"/>
      <c r="F26" s="25">
        <f>D26+E26</f>
        <v>3277000</v>
      </c>
      <c r="G26" s="25"/>
      <c r="H26" s="25">
        <f>F26+G26</f>
        <v>3277000</v>
      </c>
      <c r="I26" s="25">
        <v>3467000</v>
      </c>
      <c r="J26" s="25"/>
      <c r="K26" s="25">
        <f>I26+J26</f>
        <v>3467000</v>
      </c>
      <c r="L26" s="29"/>
      <c r="M26" s="25">
        <f>K26+L26</f>
        <v>3467000</v>
      </c>
    </row>
    <row r="27" spans="2:13" ht="51" customHeight="1" x14ac:dyDescent="0.25">
      <c r="B27" s="5" t="s">
        <v>50</v>
      </c>
      <c r="C27" s="5" t="s">
        <v>24</v>
      </c>
      <c r="D27" s="18">
        <v>18000000</v>
      </c>
      <c r="E27" s="18"/>
      <c r="F27" s="25">
        <f>D27+E27</f>
        <v>18000000</v>
      </c>
      <c r="G27" s="4"/>
      <c r="H27" s="25">
        <f>F27+G27</f>
        <v>18000000</v>
      </c>
      <c r="I27" s="4">
        <v>10000000</v>
      </c>
      <c r="J27" s="4"/>
      <c r="K27" s="4">
        <f>I27+J27</f>
        <v>10000000</v>
      </c>
      <c r="L27" s="29"/>
      <c r="M27" s="4">
        <f>K27+L27</f>
        <v>10000000</v>
      </c>
    </row>
    <row r="28" spans="2:13" ht="116.25" customHeight="1" x14ac:dyDescent="0.25">
      <c r="B28" s="5" t="s">
        <v>25</v>
      </c>
      <c r="C28" s="5" t="s">
        <v>61</v>
      </c>
      <c r="D28" s="18">
        <f>D29+D30+D31</f>
        <v>27632240</v>
      </c>
      <c r="E28" s="18">
        <f t="shared" ref="E28" si="23">E29+E30+E31</f>
        <v>0</v>
      </c>
      <c r="F28" s="18">
        <f>F29+F30+F31</f>
        <v>27632240</v>
      </c>
      <c r="G28" s="18">
        <f t="shared" ref="G28:H28" si="24">G29+G30+G31</f>
        <v>0</v>
      </c>
      <c r="H28" s="18">
        <f t="shared" si="24"/>
        <v>27632240</v>
      </c>
      <c r="I28" s="18">
        <f>I29+I30+I31</f>
        <v>27032240</v>
      </c>
      <c r="J28" s="18">
        <f>J29+J30+J31</f>
        <v>0</v>
      </c>
      <c r="K28" s="18">
        <f t="shared" ref="K28:M28" si="25">K29+K30+K31</f>
        <v>27032240</v>
      </c>
      <c r="L28" s="18">
        <f t="shared" si="25"/>
        <v>0</v>
      </c>
      <c r="M28" s="18">
        <f t="shared" si="25"/>
        <v>27032240</v>
      </c>
    </row>
    <row r="29" spans="2:13" ht="104.25" customHeight="1" x14ac:dyDescent="0.25">
      <c r="B29" s="6" t="s">
        <v>49</v>
      </c>
      <c r="C29" s="6" t="s">
        <v>62</v>
      </c>
      <c r="D29" s="26">
        <v>17900000</v>
      </c>
      <c r="E29" s="26"/>
      <c r="F29" s="26">
        <f>D29+E29</f>
        <v>17900000</v>
      </c>
      <c r="G29" s="4"/>
      <c r="H29" s="26">
        <f>F29+G29</f>
        <v>17900000</v>
      </c>
      <c r="I29" s="26">
        <v>17300000</v>
      </c>
      <c r="J29" s="4"/>
      <c r="K29" s="26">
        <f>I29+J29</f>
        <v>17300000</v>
      </c>
      <c r="L29" s="29"/>
      <c r="M29" s="26">
        <f>K29+L29</f>
        <v>17300000</v>
      </c>
    </row>
    <row r="30" spans="2:13" ht="99" customHeight="1" x14ac:dyDescent="0.25">
      <c r="B30" s="6" t="s">
        <v>48</v>
      </c>
      <c r="C30" s="6" t="s">
        <v>63</v>
      </c>
      <c r="D30" s="26">
        <v>9730240</v>
      </c>
      <c r="E30" s="26"/>
      <c r="F30" s="26">
        <f>D30+E30</f>
        <v>9730240</v>
      </c>
      <c r="G30" s="26"/>
      <c r="H30" s="26">
        <f>F30+G30</f>
        <v>9730240</v>
      </c>
      <c r="I30" s="26">
        <v>9730240</v>
      </c>
      <c r="J30" s="26"/>
      <c r="K30" s="26">
        <f>I30+J30</f>
        <v>9730240</v>
      </c>
      <c r="L30" s="29"/>
      <c r="M30" s="26">
        <f>K30+L30</f>
        <v>9730240</v>
      </c>
    </row>
    <row r="31" spans="2:13" ht="163.5" customHeight="1" x14ac:dyDescent="0.25">
      <c r="B31" s="6" t="s">
        <v>89</v>
      </c>
      <c r="C31" s="6" t="s">
        <v>90</v>
      </c>
      <c r="D31" s="26">
        <v>2000</v>
      </c>
      <c r="E31" s="26"/>
      <c r="F31" s="26">
        <f>D31+E31</f>
        <v>2000</v>
      </c>
      <c r="G31" s="26"/>
      <c r="H31" s="26">
        <f>F31+G31</f>
        <v>2000</v>
      </c>
      <c r="I31" s="26">
        <v>2000</v>
      </c>
      <c r="J31" s="26"/>
      <c r="K31" s="26">
        <f>I31+J31</f>
        <v>2000</v>
      </c>
      <c r="L31" s="29"/>
      <c r="M31" s="26">
        <f>K31+L31</f>
        <v>2000</v>
      </c>
    </row>
    <row r="32" spans="2:13" ht="135.75" hidden="1" customHeight="1" x14ac:dyDescent="0.25">
      <c r="B32" s="6" t="s">
        <v>99</v>
      </c>
      <c r="C32" s="6" t="s">
        <v>98</v>
      </c>
      <c r="D32" s="26"/>
      <c r="E32" s="26"/>
      <c r="F32" s="26"/>
      <c r="G32" s="26"/>
      <c r="H32" s="26"/>
      <c r="I32" s="26"/>
      <c r="J32" s="26"/>
      <c r="K32" s="29"/>
      <c r="L32" s="29"/>
      <c r="M32" s="29"/>
    </row>
    <row r="33" spans="1:13" ht="35.25" customHeight="1" x14ac:dyDescent="0.25">
      <c r="B33" s="5" t="s">
        <v>26</v>
      </c>
      <c r="C33" s="5" t="s">
        <v>27</v>
      </c>
      <c r="D33" s="4">
        <f>D34</f>
        <v>25070000</v>
      </c>
      <c r="E33" s="4">
        <f t="shared" ref="E33" si="26">E34</f>
        <v>0</v>
      </c>
      <c r="F33" s="4">
        <f>F34</f>
        <v>25070000</v>
      </c>
      <c r="G33" s="4">
        <f t="shared" ref="G33:H33" si="27">G34</f>
        <v>0</v>
      </c>
      <c r="H33" s="4">
        <f t="shared" si="27"/>
        <v>25070000</v>
      </c>
      <c r="I33" s="4">
        <f>I34</f>
        <v>38426000</v>
      </c>
      <c r="J33" s="4">
        <f>J34</f>
        <v>0</v>
      </c>
      <c r="K33" s="4">
        <f t="shared" ref="K33:M33" si="28">K34</f>
        <v>38426000</v>
      </c>
      <c r="L33" s="4">
        <f t="shared" si="28"/>
        <v>0</v>
      </c>
      <c r="M33" s="4">
        <f t="shared" si="28"/>
        <v>38426000</v>
      </c>
    </row>
    <row r="34" spans="1:13" ht="68.25" customHeight="1" x14ac:dyDescent="0.25">
      <c r="B34" s="6" t="s">
        <v>47</v>
      </c>
      <c r="C34" s="6" t="s">
        <v>28</v>
      </c>
      <c r="D34" s="21">
        <v>25070000</v>
      </c>
      <c r="E34" s="21"/>
      <c r="F34" s="21">
        <f>D34+E34</f>
        <v>25070000</v>
      </c>
      <c r="G34" s="1"/>
      <c r="H34" s="21">
        <f>F34+G34</f>
        <v>25070000</v>
      </c>
      <c r="I34" s="1">
        <v>38426000</v>
      </c>
      <c r="J34" s="1"/>
      <c r="K34" s="1">
        <f>I34+J34</f>
        <v>38426000</v>
      </c>
      <c r="L34" s="29"/>
      <c r="M34" s="1">
        <f>K34+L34</f>
        <v>38426000</v>
      </c>
    </row>
    <row r="35" spans="1:13" ht="20.25" customHeight="1" x14ac:dyDescent="0.25">
      <c r="B35" s="15" t="s">
        <v>29</v>
      </c>
      <c r="C35" s="15" t="s">
        <v>30</v>
      </c>
      <c r="D35" s="3">
        <f>SUM(D36:D38)</f>
        <v>80582400</v>
      </c>
      <c r="E35" s="3">
        <f t="shared" ref="E35" si="29">SUM(E36:E38)</f>
        <v>0</v>
      </c>
      <c r="F35" s="3">
        <f>SUM(F36:F38)</f>
        <v>80582400</v>
      </c>
      <c r="G35" s="3">
        <f t="shared" ref="G35:H35" si="30">SUM(G36:G38)</f>
        <v>0</v>
      </c>
      <c r="H35" s="3">
        <f t="shared" si="30"/>
        <v>80582400</v>
      </c>
      <c r="I35" s="3">
        <f>SUM(I36:I38)</f>
        <v>82352400</v>
      </c>
      <c r="J35" s="3">
        <f>SUM(J36:J38)</f>
        <v>0</v>
      </c>
      <c r="K35" s="3">
        <f t="shared" ref="K35:M35" si="31">SUM(K36:K38)</f>
        <v>82352400</v>
      </c>
      <c r="L35" s="3">
        <f t="shared" si="31"/>
        <v>0</v>
      </c>
      <c r="M35" s="3">
        <f t="shared" si="31"/>
        <v>82352400</v>
      </c>
    </row>
    <row r="36" spans="1:13" ht="35.25" customHeight="1" x14ac:dyDescent="0.25">
      <c r="B36" s="5" t="s">
        <v>46</v>
      </c>
      <c r="C36" s="5" t="s">
        <v>31</v>
      </c>
      <c r="D36" s="25">
        <v>58350000</v>
      </c>
      <c r="E36" s="25"/>
      <c r="F36" s="25">
        <f>D36+E36</f>
        <v>58350000</v>
      </c>
      <c r="G36" s="25"/>
      <c r="H36" s="25">
        <f>F36+G36</f>
        <v>58350000</v>
      </c>
      <c r="I36" s="25">
        <v>60120000</v>
      </c>
      <c r="J36" s="25"/>
      <c r="K36" s="25">
        <f>I36+J36</f>
        <v>60120000</v>
      </c>
      <c r="L36" s="29"/>
      <c r="M36" s="25">
        <f>K36+L36</f>
        <v>60120000</v>
      </c>
    </row>
    <row r="37" spans="1:13" ht="17.25" customHeight="1" x14ac:dyDescent="0.25">
      <c r="B37" s="5" t="s">
        <v>65</v>
      </c>
      <c r="C37" s="5" t="s">
        <v>32</v>
      </c>
      <c r="D37" s="18">
        <v>3600000</v>
      </c>
      <c r="E37" s="18"/>
      <c r="F37" s="25">
        <f t="shared" ref="F37:F38" si="32">D37+E37</f>
        <v>3600000</v>
      </c>
      <c r="G37" s="4"/>
      <c r="H37" s="25">
        <f>F37+G37</f>
        <v>3600000</v>
      </c>
      <c r="I37" s="4">
        <v>3600000</v>
      </c>
      <c r="J37" s="4"/>
      <c r="K37" s="4">
        <f>I37+J37</f>
        <v>3600000</v>
      </c>
      <c r="L37" s="29"/>
      <c r="M37" s="4">
        <f t="shared" ref="M37:M38" si="33">K37+L37</f>
        <v>3600000</v>
      </c>
    </row>
    <row r="38" spans="1:13" ht="18" customHeight="1" x14ac:dyDescent="0.25">
      <c r="B38" s="5" t="s">
        <v>45</v>
      </c>
      <c r="C38" s="5" t="s">
        <v>33</v>
      </c>
      <c r="D38" s="18">
        <v>18632400</v>
      </c>
      <c r="E38" s="18"/>
      <c r="F38" s="25">
        <f t="shared" si="32"/>
        <v>18632400</v>
      </c>
      <c r="G38" s="18"/>
      <c r="H38" s="25">
        <f>F38+G38</f>
        <v>18632400</v>
      </c>
      <c r="I38" s="18">
        <v>18632400</v>
      </c>
      <c r="J38" s="18"/>
      <c r="K38" s="18">
        <f>I38+J38</f>
        <v>18632400</v>
      </c>
      <c r="L38" s="29"/>
      <c r="M38" s="18">
        <f t="shared" si="33"/>
        <v>18632400</v>
      </c>
    </row>
    <row r="39" spans="1:13" ht="35.25" customHeight="1" x14ac:dyDescent="0.25">
      <c r="B39" s="15" t="s">
        <v>34</v>
      </c>
      <c r="C39" s="15" t="s">
        <v>64</v>
      </c>
      <c r="D39" s="3">
        <v>48052880</v>
      </c>
      <c r="E39" s="3"/>
      <c r="F39" s="3">
        <f>D39+E39</f>
        <v>48052880</v>
      </c>
      <c r="G39" s="3"/>
      <c r="H39" s="3">
        <f>F39+G39</f>
        <v>48052880</v>
      </c>
      <c r="I39" s="3">
        <v>48553880</v>
      </c>
      <c r="J39" s="3"/>
      <c r="K39" s="3">
        <f>I39+J39</f>
        <v>48553880</v>
      </c>
      <c r="L39" s="29"/>
      <c r="M39" s="3">
        <f>K39+L39</f>
        <v>48553880</v>
      </c>
    </row>
    <row r="40" spans="1:13" ht="21" hidden="1" customHeight="1" x14ac:dyDescent="0.25">
      <c r="B40" s="16" t="s">
        <v>91</v>
      </c>
      <c r="C40" s="17" t="s">
        <v>92</v>
      </c>
      <c r="D40" s="25"/>
      <c r="E40" s="25"/>
      <c r="F40" s="25"/>
      <c r="G40" s="25"/>
      <c r="H40" s="25"/>
      <c r="I40" s="25"/>
      <c r="J40" s="25"/>
      <c r="K40" s="29"/>
      <c r="L40" s="29"/>
      <c r="M40" s="29"/>
    </row>
    <row r="41" spans="1:13" ht="17.25" hidden="1" customHeight="1" x14ac:dyDescent="0.25">
      <c r="B41" s="16" t="s">
        <v>93</v>
      </c>
      <c r="C41" s="27" t="s">
        <v>94</v>
      </c>
      <c r="D41" s="18"/>
      <c r="E41" s="18"/>
      <c r="F41" s="18"/>
      <c r="G41" s="4"/>
      <c r="H41" s="18"/>
      <c r="I41" s="4"/>
      <c r="J41" s="4"/>
      <c r="K41" s="30"/>
      <c r="L41" s="29"/>
      <c r="M41" s="30"/>
    </row>
    <row r="42" spans="1:13" ht="36.75" customHeight="1" x14ac:dyDescent="0.25">
      <c r="B42" s="15" t="s">
        <v>35</v>
      </c>
      <c r="C42" s="15" t="s">
        <v>36</v>
      </c>
      <c r="D42" s="3">
        <v>7157000</v>
      </c>
      <c r="E42" s="3"/>
      <c r="F42" s="3">
        <f>D42+E42</f>
        <v>7157000</v>
      </c>
      <c r="G42" s="3"/>
      <c r="H42" s="3">
        <f>F42+G42</f>
        <v>7157000</v>
      </c>
      <c r="I42" s="3">
        <v>7157000</v>
      </c>
      <c r="J42" s="3"/>
      <c r="K42" s="3">
        <f>I42+J42</f>
        <v>7157000</v>
      </c>
      <c r="L42" s="29"/>
      <c r="M42" s="3">
        <f>K42+L42</f>
        <v>7157000</v>
      </c>
    </row>
    <row r="43" spans="1:13" ht="19.5" customHeight="1" x14ac:dyDescent="0.25">
      <c r="B43" s="15" t="s">
        <v>37</v>
      </c>
      <c r="C43" s="15" t="s">
        <v>38</v>
      </c>
      <c r="D43" s="3">
        <v>581600800</v>
      </c>
      <c r="E43" s="3"/>
      <c r="F43" s="3">
        <f>D43+E43</f>
        <v>581600800</v>
      </c>
      <c r="G43" s="3"/>
      <c r="H43" s="3">
        <f>F43+G43</f>
        <v>581600800</v>
      </c>
      <c r="I43" s="3">
        <v>581598800</v>
      </c>
      <c r="J43" s="3"/>
      <c r="K43" s="3">
        <f>I43+J43</f>
        <v>581598800</v>
      </c>
      <c r="L43" s="29"/>
      <c r="M43" s="3">
        <f>K43+L43</f>
        <v>581598800</v>
      </c>
    </row>
    <row r="44" spans="1:13" ht="51.75" hidden="1" customHeight="1" x14ac:dyDescent="0.25">
      <c r="B44" s="5" t="s">
        <v>68</v>
      </c>
      <c r="C44" s="5" t="s">
        <v>69</v>
      </c>
      <c r="D44" s="18"/>
      <c r="E44" s="18"/>
      <c r="F44" s="18"/>
      <c r="G44" s="18"/>
      <c r="H44" s="18"/>
      <c r="I44" s="18"/>
      <c r="J44" s="18"/>
      <c r="K44" s="29"/>
      <c r="L44" s="29"/>
      <c r="M44" s="29"/>
    </row>
    <row r="45" spans="1:13" ht="67.5" hidden="1" customHeight="1" x14ac:dyDescent="0.25">
      <c r="B45" s="5" t="s">
        <v>39</v>
      </c>
      <c r="C45" s="5" t="s">
        <v>40</v>
      </c>
      <c r="D45" s="18"/>
      <c r="E45" s="18"/>
      <c r="F45" s="18"/>
      <c r="G45" s="18"/>
      <c r="H45" s="18"/>
      <c r="I45" s="18"/>
      <c r="J45" s="18"/>
      <c r="K45" s="29"/>
      <c r="L45" s="29"/>
      <c r="M45" s="29"/>
    </row>
    <row r="46" spans="1:13" ht="21" customHeight="1" x14ac:dyDescent="0.25">
      <c r="B46" s="15" t="s">
        <v>41</v>
      </c>
      <c r="C46" s="15" t="s">
        <v>42</v>
      </c>
      <c r="D46" s="3">
        <f>D47</f>
        <v>5000</v>
      </c>
      <c r="E46" s="3">
        <f t="shared" ref="E46" si="34">E47</f>
        <v>0</v>
      </c>
      <c r="F46" s="3">
        <f>F47</f>
        <v>5000</v>
      </c>
      <c r="G46" s="3">
        <f t="shared" ref="G46:H46" si="35">G47</f>
        <v>0</v>
      </c>
      <c r="H46" s="3">
        <f t="shared" si="35"/>
        <v>5000</v>
      </c>
      <c r="I46" s="3">
        <f>I47</f>
        <v>5000</v>
      </c>
      <c r="J46" s="3">
        <f>J47</f>
        <v>0</v>
      </c>
      <c r="K46" s="3">
        <f t="shared" ref="K46:M46" si="36">K47</f>
        <v>5000</v>
      </c>
      <c r="L46" s="3">
        <f t="shared" si="36"/>
        <v>0</v>
      </c>
      <c r="M46" s="3">
        <f t="shared" si="36"/>
        <v>5000</v>
      </c>
    </row>
    <row r="47" spans="1:13" ht="36" customHeight="1" x14ac:dyDescent="0.25">
      <c r="B47" s="5" t="s">
        <v>43</v>
      </c>
      <c r="C47" s="5" t="s">
        <v>44</v>
      </c>
      <c r="D47" s="18">
        <v>5000</v>
      </c>
      <c r="E47" s="18"/>
      <c r="F47" s="18">
        <f>D47+E47</f>
        <v>5000</v>
      </c>
      <c r="G47" s="4"/>
      <c r="H47" s="18">
        <f>F47+G47</f>
        <v>5000</v>
      </c>
      <c r="I47" s="4">
        <v>5000</v>
      </c>
      <c r="J47" s="4"/>
      <c r="K47" s="4">
        <f>I47+J47</f>
        <v>5000</v>
      </c>
      <c r="L47" s="29"/>
      <c r="M47" s="4">
        <f>K47+L47</f>
        <v>5000</v>
      </c>
    </row>
    <row r="48" spans="1:13" ht="17.25" customHeight="1" x14ac:dyDescent="0.25">
      <c r="A48" s="19"/>
      <c r="B48" s="15" t="s">
        <v>70</v>
      </c>
      <c r="C48" s="15" t="s">
        <v>71</v>
      </c>
      <c r="D48" s="2">
        <f t="shared" ref="D48:M48" si="37">SUM(D49,D83)</f>
        <v>2749823400</v>
      </c>
      <c r="E48" s="2">
        <f t="shared" si="37"/>
        <v>106865900</v>
      </c>
      <c r="F48" s="2">
        <f t="shared" si="37"/>
        <v>2856689300</v>
      </c>
      <c r="G48" s="2">
        <f t="shared" si="37"/>
        <v>403690800</v>
      </c>
      <c r="H48" s="2">
        <f t="shared" si="37"/>
        <v>3260380100</v>
      </c>
      <c r="I48" s="2">
        <f t="shared" si="37"/>
        <v>2753395400</v>
      </c>
      <c r="J48" s="2">
        <f t="shared" si="37"/>
        <v>106854600</v>
      </c>
      <c r="K48" s="2">
        <f t="shared" si="37"/>
        <v>2860250000</v>
      </c>
      <c r="L48" s="2">
        <f t="shared" si="37"/>
        <v>446485700</v>
      </c>
      <c r="M48" s="2">
        <f t="shared" si="37"/>
        <v>3306735700</v>
      </c>
    </row>
    <row r="49" spans="1:13" ht="35.25" customHeight="1" x14ac:dyDescent="0.25">
      <c r="A49" s="19"/>
      <c r="B49" s="15" t="s">
        <v>72</v>
      </c>
      <c r="C49" s="15" t="s">
        <v>73</v>
      </c>
      <c r="D49" s="3">
        <f>SUM(D52,D61,D76)</f>
        <v>2749823400</v>
      </c>
      <c r="E49" s="3">
        <f>SUM(E52,E61,E76)</f>
        <v>106865900</v>
      </c>
      <c r="F49" s="3">
        <f t="shared" ref="F49:M49" si="38">SUM(F50,F52,F61,F76)</f>
        <v>2856689300</v>
      </c>
      <c r="G49" s="3">
        <f t="shared" si="38"/>
        <v>403690800</v>
      </c>
      <c r="H49" s="3">
        <f t="shared" si="38"/>
        <v>3260380100</v>
      </c>
      <c r="I49" s="3">
        <f t="shared" si="38"/>
        <v>2753395400</v>
      </c>
      <c r="J49" s="3">
        <f t="shared" si="38"/>
        <v>106854600</v>
      </c>
      <c r="K49" s="3">
        <f t="shared" si="38"/>
        <v>2860250000</v>
      </c>
      <c r="L49" s="3">
        <f t="shared" si="38"/>
        <v>446485700</v>
      </c>
      <c r="M49" s="3">
        <f t="shared" si="38"/>
        <v>3306735700</v>
      </c>
    </row>
    <row r="50" spans="1:13" ht="35.25" customHeight="1" x14ac:dyDescent="0.25">
      <c r="A50" s="19"/>
      <c r="B50" s="15" t="s">
        <v>158</v>
      </c>
      <c r="C50" s="15" t="s">
        <v>159</v>
      </c>
      <c r="D50" s="3"/>
      <c r="E50" s="3"/>
      <c r="F50" s="3">
        <f>F51</f>
        <v>0</v>
      </c>
      <c r="G50" s="3">
        <f>G51</f>
        <v>272915000</v>
      </c>
      <c r="H50" s="3">
        <f>H51</f>
        <v>272915000</v>
      </c>
      <c r="I50" s="3"/>
      <c r="J50" s="3"/>
      <c r="K50" s="3">
        <f>K51</f>
        <v>0</v>
      </c>
      <c r="L50" s="3">
        <f>L51</f>
        <v>309612500</v>
      </c>
      <c r="M50" s="3">
        <f>M51</f>
        <v>309612500</v>
      </c>
    </row>
    <row r="51" spans="1:13" ht="49.5" customHeight="1" x14ac:dyDescent="0.25">
      <c r="A51" s="19"/>
      <c r="B51" s="6" t="s">
        <v>160</v>
      </c>
      <c r="C51" s="20" t="s">
        <v>161</v>
      </c>
      <c r="D51" s="3"/>
      <c r="E51" s="3"/>
      <c r="F51" s="1">
        <v>0</v>
      </c>
      <c r="G51" s="1">
        <v>272915000</v>
      </c>
      <c r="H51" s="1">
        <f>F51+G51</f>
        <v>272915000</v>
      </c>
      <c r="I51" s="2"/>
      <c r="J51" s="2"/>
      <c r="K51" s="1">
        <v>0</v>
      </c>
      <c r="L51" s="1">
        <v>309612500</v>
      </c>
      <c r="M51" s="1">
        <f>K51+L51</f>
        <v>309612500</v>
      </c>
    </row>
    <row r="52" spans="1:13" ht="34.5" customHeight="1" x14ac:dyDescent="0.25">
      <c r="A52" s="19"/>
      <c r="B52" s="15" t="s">
        <v>129</v>
      </c>
      <c r="C52" s="15" t="s">
        <v>130</v>
      </c>
      <c r="D52" s="2">
        <f>SUM(D55:D60)</f>
        <v>354022000</v>
      </c>
      <c r="E52" s="2">
        <f>SUM(E55:E60)</f>
        <v>0</v>
      </c>
      <c r="F52" s="2">
        <f>SUM(F53:F60)</f>
        <v>354022000</v>
      </c>
      <c r="G52" s="2">
        <f>SUM(G53:G60)</f>
        <v>130775800</v>
      </c>
      <c r="H52" s="2">
        <f>SUM(H53:H60)</f>
        <v>484797800</v>
      </c>
      <c r="I52" s="2">
        <f>SUM(I55:I60)</f>
        <v>347919900</v>
      </c>
      <c r="J52" s="2">
        <f>SUM(J55:J60)</f>
        <v>0</v>
      </c>
      <c r="K52" s="2">
        <f>SUM(K53:K60)</f>
        <v>347919900</v>
      </c>
      <c r="L52" s="2">
        <f>SUM(L53:L60)</f>
        <v>136873200</v>
      </c>
      <c r="M52" s="2">
        <f>SUM(M53:M60)</f>
        <v>484793100</v>
      </c>
    </row>
    <row r="53" spans="1:13" ht="48.75" customHeight="1" x14ac:dyDescent="0.25">
      <c r="A53" s="19"/>
      <c r="B53" s="6" t="s">
        <v>156</v>
      </c>
      <c r="C53" s="20" t="s">
        <v>157</v>
      </c>
      <c r="D53" s="2"/>
      <c r="E53" s="2"/>
      <c r="F53" s="1">
        <f t="shared" ref="F53:F55" si="39">D53+E53</f>
        <v>0</v>
      </c>
      <c r="G53" s="1">
        <v>146255600</v>
      </c>
      <c r="H53" s="1">
        <f t="shared" ref="H53:H55" si="40">F53+G53</f>
        <v>146255600</v>
      </c>
      <c r="I53" s="2"/>
      <c r="J53" s="2"/>
      <c r="K53" s="1">
        <f t="shared" ref="K53:K55" si="41">I53+J53</f>
        <v>0</v>
      </c>
      <c r="L53" s="1">
        <v>161676400</v>
      </c>
      <c r="M53" s="1">
        <f t="shared" ref="M53:M55" si="42">K53+L53</f>
        <v>161676400</v>
      </c>
    </row>
    <row r="54" spans="1:13" ht="51" customHeight="1" x14ac:dyDescent="0.25">
      <c r="A54" s="19"/>
      <c r="B54" s="6" t="s">
        <v>162</v>
      </c>
      <c r="C54" s="20" t="s">
        <v>163</v>
      </c>
      <c r="D54" s="2"/>
      <c r="E54" s="2"/>
      <c r="F54" s="1">
        <f t="shared" si="39"/>
        <v>0</v>
      </c>
      <c r="G54" s="1">
        <v>9648800</v>
      </c>
      <c r="H54" s="1">
        <f t="shared" si="40"/>
        <v>9648800</v>
      </c>
      <c r="I54" s="2"/>
      <c r="J54" s="2"/>
      <c r="K54" s="1">
        <f t="shared" si="41"/>
        <v>0</v>
      </c>
      <c r="L54" s="1">
        <v>0</v>
      </c>
      <c r="M54" s="1"/>
    </row>
    <row r="55" spans="1:13" ht="83.25" customHeight="1" x14ac:dyDescent="0.25">
      <c r="A55" s="19"/>
      <c r="B55" s="6" t="s">
        <v>131</v>
      </c>
      <c r="C55" s="20" t="s">
        <v>132</v>
      </c>
      <c r="D55" s="1"/>
      <c r="E55" s="1"/>
      <c r="F55" s="1">
        <f t="shared" si="39"/>
        <v>0</v>
      </c>
      <c r="G55" s="1">
        <v>35281500</v>
      </c>
      <c r="H55" s="1">
        <f t="shared" si="40"/>
        <v>35281500</v>
      </c>
      <c r="I55" s="2"/>
      <c r="J55" s="2"/>
      <c r="K55" s="1">
        <f t="shared" si="41"/>
        <v>0</v>
      </c>
      <c r="L55" s="1">
        <v>35281500</v>
      </c>
      <c r="M55" s="1">
        <f t="shared" si="42"/>
        <v>35281500</v>
      </c>
    </row>
    <row r="56" spans="1:13" ht="66" customHeight="1" x14ac:dyDescent="0.25">
      <c r="A56" s="19"/>
      <c r="B56" s="6" t="s">
        <v>112</v>
      </c>
      <c r="C56" s="20" t="s">
        <v>113</v>
      </c>
      <c r="D56" s="1">
        <v>17645900</v>
      </c>
      <c r="E56" s="1"/>
      <c r="F56" s="1">
        <f>D56+E56</f>
        <v>17645900</v>
      </c>
      <c r="G56" s="1">
        <v>239100</v>
      </c>
      <c r="H56" s="1">
        <f>F56+G56</f>
        <v>17885000</v>
      </c>
      <c r="I56" s="1">
        <v>17262200</v>
      </c>
      <c r="J56" s="1"/>
      <c r="K56" s="1">
        <f>I56+J56</f>
        <v>17262200</v>
      </c>
      <c r="L56" s="1">
        <v>234000</v>
      </c>
      <c r="M56" s="1">
        <f>K56+L56</f>
        <v>17496200</v>
      </c>
    </row>
    <row r="57" spans="1:13" ht="101.25" customHeight="1" x14ac:dyDescent="0.25">
      <c r="A57" s="19"/>
      <c r="B57" s="6" t="s">
        <v>124</v>
      </c>
      <c r="C57" s="20" t="s">
        <v>125</v>
      </c>
      <c r="D57" s="1">
        <v>1490400</v>
      </c>
      <c r="E57" s="1"/>
      <c r="F57" s="1">
        <f t="shared" ref="F57" si="43">D57+E57</f>
        <v>1490400</v>
      </c>
      <c r="G57" s="1"/>
      <c r="H57" s="1">
        <f>F57+G57</f>
        <v>1490400</v>
      </c>
      <c r="I57" s="1">
        <v>2946000</v>
      </c>
      <c r="J57" s="1"/>
      <c r="K57" s="1">
        <f t="shared" ref="K57:K60" si="44">I57+J57</f>
        <v>2946000</v>
      </c>
      <c r="L57" s="29"/>
      <c r="M57" s="1">
        <f>K57+L57</f>
        <v>2946000</v>
      </c>
    </row>
    <row r="58" spans="1:13" ht="67.5" customHeight="1" x14ac:dyDescent="0.25">
      <c r="A58" s="19"/>
      <c r="B58" s="6" t="s">
        <v>102</v>
      </c>
      <c r="C58" s="20" t="s">
        <v>133</v>
      </c>
      <c r="D58" s="1">
        <v>70944200</v>
      </c>
      <c r="E58" s="1"/>
      <c r="F58" s="1">
        <f>D58+E58</f>
        <v>70944200</v>
      </c>
      <c r="G58" s="1">
        <v>-10590500</v>
      </c>
      <c r="H58" s="1">
        <f>F58+G58</f>
        <v>60353700</v>
      </c>
      <c r="I58" s="1">
        <v>69204800</v>
      </c>
      <c r="J58" s="1"/>
      <c r="K58" s="1">
        <f t="shared" si="44"/>
        <v>69204800</v>
      </c>
      <c r="L58" s="1">
        <v>-10469600</v>
      </c>
      <c r="M58" s="1">
        <f>K58+L58</f>
        <v>58735200</v>
      </c>
    </row>
    <row r="59" spans="1:13" ht="52.5" customHeight="1" x14ac:dyDescent="0.25">
      <c r="A59" s="19"/>
      <c r="B59" s="6" t="s">
        <v>103</v>
      </c>
      <c r="C59" s="20" t="s">
        <v>104</v>
      </c>
      <c r="D59" s="1">
        <v>144762200</v>
      </c>
      <c r="E59" s="1"/>
      <c r="F59" s="1">
        <f>D59+E59</f>
        <v>144762200</v>
      </c>
      <c r="G59" s="1">
        <v>-32470300</v>
      </c>
      <c r="H59" s="1">
        <f>F59+G59</f>
        <v>112291900</v>
      </c>
      <c r="I59" s="1">
        <v>142239100</v>
      </c>
      <c r="J59" s="1"/>
      <c r="K59" s="1">
        <f t="shared" si="44"/>
        <v>142239100</v>
      </c>
      <c r="L59" s="1">
        <v>-32690400</v>
      </c>
      <c r="M59" s="1">
        <f>K59+L59</f>
        <v>109548700</v>
      </c>
    </row>
    <row r="60" spans="1:13" ht="67.5" customHeight="1" x14ac:dyDescent="0.25">
      <c r="A60" s="19"/>
      <c r="B60" s="6" t="s">
        <v>105</v>
      </c>
      <c r="C60" s="20" t="s">
        <v>106</v>
      </c>
      <c r="D60" s="1">
        <v>119179300</v>
      </c>
      <c r="E60" s="1"/>
      <c r="F60" s="1">
        <f>D60+E60</f>
        <v>119179300</v>
      </c>
      <c r="G60" s="1">
        <v>-17588400</v>
      </c>
      <c r="H60" s="1">
        <f>F60+G60</f>
        <v>101590900</v>
      </c>
      <c r="I60" s="1">
        <v>116267800</v>
      </c>
      <c r="J60" s="1"/>
      <c r="K60" s="1">
        <f t="shared" si="44"/>
        <v>116267800</v>
      </c>
      <c r="L60" s="1">
        <v>-17158700</v>
      </c>
      <c r="M60" s="1">
        <f>K60+L60</f>
        <v>99109100</v>
      </c>
    </row>
    <row r="61" spans="1:13" ht="35.25" customHeight="1" x14ac:dyDescent="0.25">
      <c r="A61" s="19"/>
      <c r="B61" s="15" t="s">
        <v>134</v>
      </c>
      <c r="C61" s="15" t="s">
        <v>135</v>
      </c>
      <c r="D61" s="3">
        <f t="shared" ref="D61:M61" si="45">SUM(D62:D75)</f>
        <v>2316157700</v>
      </c>
      <c r="E61" s="3">
        <f t="shared" si="45"/>
        <v>106865900</v>
      </c>
      <c r="F61" s="3">
        <f t="shared" si="45"/>
        <v>2423023600</v>
      </c>
      <c r="G61" s="3">
        <f t="shared" si="45"/>
        <v>0</v>
      </c>
      <c r="H61" s="3">
        <f t="shared" si="45"/>
        <v>2423023600</v>
      </c>
      <c r="I61" s="3">
        <f t="shared" si="45"/>
        <v>2327320400</v>
      </c>
      <c r="J61" s="3">
        <f t="shared" si="45"/>
        <v>106854600</v>
      </c>
      <c r="K61" s="3">
        <f t="shared" si="45"/>
        <v>2434175000</v>
      </c>
      <c r="L61" s="3">
        <f t="shared" si="45"/>
        <v>0</v>
      </c>
      <c r="M61" s="3">
        <f t="shared" si="45"/>
        <v>2434175000</v>
      </c>
    </row>
    <row r="62" spans="1:13" ht="67.5" customHeight="1" x14ac:dyDescent="0.25">
      <c r="A62" s="19"/>
      <c r="B62" s="6" t="s">
        <v>126</v>
      </c>
      <c r="C62" s="20" t="s">
        <v>75</v>
      </c>
      <c r="D62" s="1">
        <v>11880600</v>
      </c>
      <c r="E62" s="1">
        <v>100</v>
      </c>
      <c r="F62" s="1">
        <f>D62+E62</f>
        <v>11880700</v>
      </c>
      <c r="G62" s="1"/>
      <c r="H62" s="1">
        <f>F62+G62</f>
        <v>11880700</v>
      </c>
      <c r="I62" s="1">
        <v>11880700</v>
      </c>
      <c r="J62" s="1"/>
      <c r="K62" s="1">
        <f t="shared" ref="K62:K75" si="46">I62+J62</f>
        <v>11880700</v>
      </c>
      <c r="L62" s="29"/>
      <c r="M62" s="1">
        <f>K62+L62</f>
        <v>11880700</v>
      </c>
    </row>
    <row r="63" spans="1:13" ht="51" customHeight="1" x14ac:dyDescent="0.25">
      <c r="A63" s="19"/>
      <c r="B63" s="6" t="s">
        <v>107</v>
      </c>
      <c r="C63" s="20" t="s">
        <v>77</v>
      </c>
      <c r="D63" s="1">
        <v>7737400</v>
      </c>
      <c r="E63" s="1"/>
      <c r="F63" s="1">
        <f t="shared" ref="F63:F75" si="47">D63+E63</f>
        <v>7737400</v>
      </c>
      <c r="G63" s="1"/>
      <c r="H63" s="1">
        <f t="shared" ref="H63:H75" si="48">F63+G63</f>
        <v>7737400</v>
      </c>
      <c r="I63" s="1">
        <v>7737400</v>
      </c>
      <c r="J63" s="1"/>
      <c r="K63" s="1">
        <f t="shared" si="46"/>
        <v>7737400</v>
      </c>
      <c r="L63" s="29"/>
      <c r="M63" s="1">
        <f t="shared" ref="M63:M71" si="49">K63+L63</f>
        <v>7737400</v>
      </c>
    </row>
    <row r="64" spans="1:13" ht="50.25" customHeight="1" x14ac:dyDescent="0.25">
      <c r="A64" s="19"/>
      <c r="B64" s="6" t="s">
        <v>108</v>
      </c>
      <c r="C64" s="20" t="s">
        <v>76</v>
      </c>
      <c r="D64" s="1">
        <v>178588900</v>
      </c>
      <c r="E64" s="1"/>
      <c r="F64" s="1">
        <f t="shared" si="47"/>
        <v>178588900</v>
      </c>
      <c r="G64" s="1"/>
      <c r="H64" s="1">
        <f t="shared" si="48"/>
        <v>178588900</v>
      </c>
      <c r="I64" s="1">
        <v>181801800</v>
      </c>
      <c r="J64" s="1"/>
      <c r="K64" s="1">
        <f t="shared" si="46"/>
        <v>181801800</v>
      </c>
      <c r="L64" s="29"/>
      <c r="M64" s="1">
        <f t="shared" si="49"/>
        <v>181801800</v>
      </c>
    </row>
    <row r="65" spans="1:13" ht="114.75" customHeight="1" x14ac:dyDescent="0.25">
      <c r="A65" s="19"/>
      <c r="B65" s="6" t="s">
        <v>139</v>
      </c>
      <c r="C65" s="20" t="s">
        <v>140</v>
      </c>
      <c r="D65" s="1">
        <v>38715500</v>
      </c>
      <c r="E65" s="1"/>
      <c r="F65" s="1">
        <f t="shared" si="47"/>
        <v>38715500</v>
      </c>
      <c r="G65" s="1"/>
      <c r="H65" s="1">
        <f t="shared" si="48"/>
        <v>38715500</v>
      </c>
      <c r="I65" s="1">
        <v>38715500</v>
      </c>
      <c r="J65" s="1"/>
      <c r="K65" s="1">
        <f t="shared" si="46"/>
        <v>38715500</v>
      </c>
      <c r="L65" s="29"/>
      <c r="M65" s="1">
        <f t="shared" si="49"/>
        <v>38715500</v>
      </c>
    </row>
    <row r="66" spans="1:13" ht="84" customHeight="1" x14ac:dyDescent="0.25">
      <c r="A66" s="19"/>
      <c r="B66" s="6" t="s">
        <v>121</v>
      </c>
      <c r="C66" s="20" t="s">
        <v>86</v>
      </c>
      <c r="D66" s="1">
        <v>32173500</v>
      </c>
      <c r="E66" s="1"/>
      <c r="F66" s="1">
        <f t="shared" si="47"/>
        <v>32173500</v>
      </c>
      <c r="G66" s="1"/>
      <c r="H66" s="1">
        <f t="shared" si="48"/>
        <v>32173500</v>
      </c>
      <c r="I66" s="1">
        <v>32173500</v>
      </c>
      <c r="J66" s="1"/>
      <c r="K66" s="1">
        <f t="shared" si="46"/>
        <v>32173500</v>
      </c>
      <c r="L66" s="29"/>
      <c r="M66" s="1">
        <f t="shared" si="49"/>
        <v>32173500</v>
      </c>
    </row>
    <row r="67" spans="1:13" ht="99" customHeight="1" x14ac:dyDescent="0.25">
      <c r="A67" s="19"/>
      <c r="B67" s="9" t="s">
        <v>150</v>
      </c>
      <c r="C67" s="6" t="s">
        <v>83</v>
      </c>
      <c r="D67" s="1">
        <v>108794100</v>
      </c>
      <c r="E67" s="1">
        <v>-100</v>
      </c>
      <c r="F67" s="1">
        <f t="shared" si="47"/>
        <v>108794000</v>
      </c>
      <c r="G67" s="1"/>
      <c r="H67" s="1">
        <f t="shared" si="48"/>
        <v>108794000</v>
      </c>
      <c r="I67" s="1">
        <v>108794000</v>
      </c>
      <c r="J67" s="1"/>
      <c r="K67" s="1">
        <f t="shared" si="46"/>
        <v>108794000</v>
      </c>
      <c r="L67" s="29"/>
      <c r="M67" s="1">
        <f t="shared" si="49"/>
        <v>108794000</v>
      </c>
    </row>
    <row r="68" spans="1:13" ht="86.25" customHeight="1" x14ac:dyDescent="0.25">
      <c r="A68" s="19"/>
      <c r="B68" s="6" t="s">
        <v>151</v>
      </c>
      <c r="C68" s="20" t="s">
        <v>136</v>
      </c>
      <c r="D68" s="1">
        <v>30200</v>
      </c>
      <c r="E68" s="1"/>
      <c r="F68" s="1">
        <f t="shared" si="47"/>
        <v>30200</v>
      </c>
      <c r="G68" s="1"/>
      <c r="H68" s="1">
        <f t="shared" si="48"/>
        <v>30200</v>
      </c>
      <c r="I68" s="1">
        <v>30200</v>
      </c>
      <c r="J68" s="1"/>
      <c r="K68" s="1">
        <f t="shared" si="46"/>
        <v>30200</v>
      </c>
      <c r="L68" s="29"/>
      <c r="M68" s="1">
        <f t="shared" si="49"/>
        <v>30200</v>
      </c>
    </row>
    <row r="69" spans="1:13" ht="52.5" customHeight="1" x14ac:dyDescent="0.25">
      <c r="A69" s="19"/>
      <c r="B69" s="6" t="s">
        <v>109</v>
      </c>
      <c r="C69" s="6" t="s">
        <v>74</v>
      </c>
      <c r="D69" s="1">
        <v>1082126300</v>
      </c>
      <c r="E69" s="1"/>
      <c r="F69" s="1">
        <f t="shared" si="47"/>
        <v>1082126300</v>
      </c>
      <c r="G69" s="1"/>
      <c r="H69" s="1">
        <f t="shared" si="48"/>
        <v>1082126300</v>
      </c>
      <c r="I69" s="1">
        <v>1088315400</v>
      </c>
      <c r="J69" s="1"/>
      <c r="K69" s="1">
        <f t="shared" si="46"/>
        <v>1088315400</v>
      </c>
      <c r="L69" s="29"/>
      <c r="M69" s="1">
        <f t="shared" si="49"/>
        <v>1088315400</v>
      </c>
    </row>
    <row r="70" spans="1:13" ht="66" customHeight="1" x14ac:dyDescent="0.25">
      <c r="A70" s="19"/>
      <c r="B70" s="6" t="s">
        <v>114</v>
      </c>
      <c r="C70" s="20" t="s">
        <v>78</v>
      </c>
      <c r="D70" s="1">
        <v>7590500</v>
      </c>
      <c r="E70" s="1"/>
      <c r="F70" s="1">
        <f t="shared" si="47"/>
        <v>7590500</v>
      </c>
      <c r="G70" s="1"/>
      <c r="H70" s="1">
        <f t="shared" si="48"/>
        <v>7590500</v>
      </c>
      <c r="I70" s="1">
        <v>7590500</v>
      </c>
      <c r="J70" s="1"/>
      <c r="K70" s="1">
        <f t="shared" si="46"/>
        <v>7590500</v>
      </c>
      <c r="L70" s="29"/>
      <c r="M70" s="1">
        <f t="shared" si="49"/>
        <v>7590500</v>
      </c>
    </row>
    <row r="71" spans="1:13" ht="101.25" customHeight="1" x14ac:dyDescent="0.25">
      <c r="A71" s="19"/>
      <c r="B71" s="6" t="s">
        <v>116</v>
      </c>
      <c r="C71" s="20" t="s">
        <v>138</v>
      </c>
      <c r="D71" s="1">
        <v>6493300</v>
      </c>
      <c r="E71" s="1"/>
      <c r="F71" s="1">
        <f t="shared" si="47"/>
        <v>6493300</v>
      </c>
      <c r="G71" s="1"/>
      <c r="H71" s="1">
        <f t="shared" si="48"/>
        <v>6493300</v>
      </c>
      <c r="I71" s="1">
        <v>6755300</v>
      </c>
      <c r="J71" s="1"/>
      <c r="K71" s="1">
        <f t="shared" si="46"/>
        <v>6755300</v>
      </c>
      <c r="L71" s="29"/>
      <c r="M71" s="1">
        <f t="shared" si="49"/>
        <v>6755300</v>
      </c>
    </row>
    <row r="72" spans="1:13" ht="83.25" customHeight="1" x14ac:dyDescent="0.25">
      <c r="A72" s="19"/>
      <c r="B72" s="6" t="s">
        <v>137</v>
      </c>
      <c r="C72" s="20" t="s">
        <v>115</v>
      </c>
      <c r="D72" s="1">
        <v>178600</v>
      </c>
      <c r="E72" s="1"/>
      <c r="F72" s="1">
        <f t="shared" si="47"/>
        <v>178600</v>
      </c>
      <c r="G72" s="1"/>
      <c r="H72" s="1">
        <f t="shared" si="48"/>
        <v>178600</v>
      </c>
      <c r="I72" s="1">
        <v>178600</v>
      </c>
      <c r="J72" s="1"/>
      <c r="K72" s="1">
        <f t="shared" si="46"/>
        <v>178600</v>
      </c>
      <c r="L72" s="29"/>
      <c r="M72" s="1">
        <f t="shared" ref="M72:M74" si="50">K72+L72</f>
        <v>178600</v>
      </c>
    </row>
    <row r="73" spans="1:13" ht="67.5" customHeight="1" x14ac:dyDescent="0.25">
      <c r="A73" s="19"/>
      <c r="B73" s="6" t="s">
        <v>117</v>
      </c>
      <c r="C73" s="20" t="s">
        <v>118</v>
      </c>
      <c r="D73" s="1">
        <v>464907300</v>
      </c>
      <c r="E73" s="1"/>
      <c r="F73" s="1">
        <f t="shared" si="47"/>
        <v>464907300</v>
      </c>
      <c r="G73" s="1"/>
      <c r="H73" s="1">
        <f t="shared" si="48"/>
        <v>464907300</v>
      </c>
      <c r="I73" s="1">
        <v>467437200</v>
      </c>
      <c r="J73" s="1"/>
      <c r="K73" s="1">
        <f t="shared" si="46"/>
        <v>467437200</v>
      </c>
      <c r="L73" s="29"/>
      <c r="M73" s="1">
        <f t="shared" si="50"/>
        <v>467437200</v>
      </c>
    </row>
    <row r="74" spans="1:13" ht="130.5" customHeight="1" x14ac:dyDescent="0.25">
      <c r="A74" s="19"/>
      <c r="B74" s="6" t="s">
        <v>119</v>
      </c>
      <c r="C74" s="20" t="s">
        <v>120</v>
      </c>
      <c r="D74" s="1">
        <v>376941500</v>
      </c>
      <c r="E74" s="1"/>
      <c r="F74" s="1">
        <f t="shared" si="47"/>
        <v>376941500</v>
      </c>
      <c r="G74" s="28"/>
      <c r="H74" s="1">
        <f t="shared" si="48"/>
        <v>376941500</v>
      </c>
      <c r="I74" s="28">
        <v>375910300</v>
      </c>
      <c r="J74" s="28"/>
      <c r="K74" s="28">
        <f t="shared" si="46"/>
        <v>375910300</v>
      </c>
      <c r="L74" s="29"/>
      <c r="M74" s="28">
        <f t="shared" si="50"/>
        <v>375910300</v>
      </c>
    </row>
    <row r="75" spans="1:13" ht="36.75" customHeight="1" x14ac:dyDescent="0.25">
      <c r="A75" s="19"/>
      <c r="B75" s="6" t="s">
        <v>141</v>
      </c>
      <c r="C75" s="20" t="s">
        <v>142</v>
      </c>
      <c r="D75" s="1"/>
      <c r="E75" s="1">
        <v>106865900</v>
      </c>
      <c r="F75" s="1">
        <f t="shared" si="47"/>
        <v>106865900</v>
      </c>
      <c r="G75" s="21"/>
      <c r="H75" s="1">
        <f t="shared" si="48"/>
        <v>106865900</v>
      </c>
      <c r="I75" s="21"/>
      <c r="J75" s="21">
        <v>106854600</v>
      </c>
      <c r="K75" s="21">
        <f t="shared" si="46"/>
        <v>106854600</v>
      </c>
      <c r="L75" s="29"/>
      <c r="M75" s="21">
        <f>K75+L75</f>
        <v>106854600</v>
      </c>
    </row>
    <row r="76" spans="1:13" ht="18" customHeight="1" x14ac:dyDescent="0.25">
      <c r="A76" s="19"/>
      <c r="B76" s="7" t="s">
        <v>149</v>
      </c>
      <c r="C76" s="7" t="s">
        <v>79</v>
      </c>
      <c r="D76" s="2">
        <f t="shared" ref="D76:M76" si="51">SUM(D77:D81)</f>
        <v>79643700</v>
      </c>
      <c r="E76" s="2">
        <f t="shared" si="51"/>
        <v>0</v>
      </c>
      <c r="F76" s="2">
        <f t="shared" si="51"/>
        <v>79643700</v>
      </c>
      <c r="G76" s="2">
        <f t="shared" si="51"/>
        <v>0</v>
      </c>
      <c r="H76" s="2">
        <f t="shared" si="51"/>
        <v>79643700</v>
      </c>
      <c r="I76" s="2">
        <f t="shared" si="51"/>
        <v>78155100</v>
      </c>
      <c r="J76" s="2">
        <f t="shared" si="51"/>
        <v>0</v>
      </c>
      <c r="K76" s="2">
        <f t="shared" si="51"/>
        <v>78155100</v>
      </c>
      <c r="L76" s="2">
        <f t="shared" si="51"/>
        <v>0</v>
      </c>
      <c r="M76" s="2">
        <f t="shared" si="51"/>
        <v>78155100</v>
      </c>
    </row>
    <row r="77" spans="1:13" ht="82.5" customHeight="1" x14ac:dyDescent="0.25">
      <c r="A77" s="19"/>
      <c r="B77" s="6" t="s">
        <v>127</v>
      </c>
      <c r="C77" s="20" t="s">
        <v>143</v>
      </c>
      <c r="D77" s="1">
        <v>7920800</v>
      </c>
      <c r="E77" s="1"/>
      <c r="F77" s="1">
        <f>D77+E77</f>
        <v>7920800</v>
      </c>
      <c r="G77" s="1"/>
      <c r="H77" s="1">
        <f>F77+G77</f>
        <v>7920800</v>
      </c>
      <c r="I77" s="1">
        <v>7920800</v>
      </c>
      <c r="J77" s="1"/>
      <c r="K77" s="1">
        <f>I77+J77</f>
        <v>7920800</v>
      </c>
      <c r="L77" s="29"/>
      <c r="M77" s="1">
        <f>K77+L77</f>
        <v>7920800</v>
      </c>
    </row>
    <row r="78" spans="1:13" ht="66.75" customHeight="1" x14ac:dyDescent="0.25">
      <c r="A78" s="19"/>
      <c r="B78" s="6" t="s">
        <v>128</v>
      </c>
      <c r="C78" s="20" t="s">
        <v>144</v>
      </c>
      <c r="D78" s="1">
        <v>3244200</v>
      </c>
      <c r="E78" s="1"/>
      <c r="F78" s="1">
        <f t="shared" ref="F78:F79" si="52">D78+E78</f>
        <v>3244200</v>
      </c>
      <c r="G78" s="1"/>
      <c r="H78" s="1">
        <f>F78+G78</f>
        <v>3244200</v>
      </c>
      <c r="I78" s="1">
        <v>3244200</v>
      </c>
      <c r="J78" s="1"/>
      <c r="K78" s="1">
        <f>I78+J78</f>
        <v>3244200</v>
      </c>
      <c r="L78" s="29"/>
      <c r="M78" s="1">
        <f t="shared" ref="M78:M79" si="53">K78+L78</f>
        <v>3244200</v>
      </c>
    </row>
    <row r="79" spans="1:13" ht="67.5" customHeight="1" x14ac:dyDescent="0.25">
      <c r="A79" s="19"/>
      <c r="B79" s="6" t="s">
        <v>122</v>
      </c>
      <c r="C79" s="20" t="s">
        <v>123</v>
      </c>
      <c r="D79" s="1">
        <v>68478700</v>
      </c>
      <c r="E79" s="1"/>
      <c r="F79" s="1">
        <f t="shared" si="52"/>
        <v>68478700</v>
      </c>
      <c r="G79" s="1"/>
      <c r="H79" s="1">
        <f>F79+G79</f>
        <v>68478700</v>
      </c>
      <c r="I79" s="1">
        <v>66990100</v>
      </c>
      <c r="J79" s="1"/>
      <c r="K79" s="1">
        <f>I79+J79</f>
        <v>66990100</v>
      </c>
      <c r="L79" s="29"/>
      <c r="M79" s="1">
        <f t="shared" si="53"/>
        <v>66990100</v>
      </c>
    </row>
    <row r="80" spans="1:13" ht="196.5" hidden="1" customHeight="1" x14ac:dyDescent="0.25">
      <c r="A80" s="19"/>
      <c r="B80" s="6" t="s">
        <v>145</v>
      </c>
      <c r="C80" s="6" t="s">
        <v>146</v>
      </c>
      <c r="D80" s="1"/>
      <c r="E80" s="1"/>
      <c r="F80" s="1"/>
      <c r="G80" s="1"/>
      <c r="H80" s="1"/>
      <c r="I80" s="1"/>
      <c r="J80" s="1"/>
      <c r="K80" s="29"/>
      <c r="L80" s="29"/>
      <c r="M80" s="29"/>
    </row>
    <row r="81" spans="1:13" ht="66" hidden="1" customHeight="1" x14ac:dyDescent="0.25">
      <c r="A81" s="19"/>
      <c r="B81" s="6" t="s">
        <v>147</v>
      </c>
      <c r="C81" s="6" t="s">
        <v>148</v>
      </c>
      <c r="D81" s="1"/>
      <c r="E81" s="1"/>
      <c r="F81" s="1"/>
      <c r="G81" s="1"/>
      <c r="H81" s="1"/>
      <c r="I81" s="1"/>
      <c r="J81" s="1"/>
      <c r="K81" s="29"/>
      <c r="L81" s="29"/>
      <c r="M81" s="29"/>
    </row>
    <row r="82" spans="1:13" ht="33.75" hidden="1" customHeight="1" x14ac:dyDescent="0.25">
      <c r="A82" s="19"/>
      <c r="B82" s="7" t="s">
        <v>95</v>
      </c>
      <c r="C82" s="7" t="s">
        <v>96</v>
      </c>
      <c r="D82" s="23">
        <f t="shared" ref="D82" si="54">D83</f>
        <v>0</v>
      </c>
      <c r="E82" s="23"/>
      <c r="F82" s="23"/>
      <c r="G82" s="23"/>
      <c r="H82" s="23"/>
      <c r="I82" s="23">
        <f>I83</f>
        <v>0</v>
      </c>
      <c r="J82" s="23"/>
      <c r="K82" s="29"/>
      <c r="L82" s="29"/>
      <c r="M82" s="29"/>
    </row>
    <row r="83" spans="1:13" ht="50.25" hidden="1" customHeight="1" x14ac:dyDescent="0.25">
      <c r="A83" s="19"/>
      <c r="B83" s="7" t="s">
        <v>80</v>
      </c>
      <c r="C83" s="7" t="s">
        <v>81</v>
      </c>
      <c r="D83" s="2">
        <f>SUM(D84:D84)</f>
        <v>0</v>
      </c>
      <c r="E83" s="2"/>
      <c r="F83" s="2"/>
      <c r="G83" s="2"/>
      <c r="H83" s="2"/>
      <c r="I83" s="2">
        <f t="shared" ref="I83" si="55">SUM(I84:I84)</f>
        <v>0</v>
      </c>
      <c r="J83" s="2"/>
      <c r="K83" s="29"/>
      <c r="L83" s="29"/>
      <c r="M83" s="29"/>
    </row>
    <row r="84" spans="1:13" ht="99.75" hidden="1" customHeight="1" x14ac:dyDescent="0.25">
      <c r="A84" s="19"/>
      <c r="B84" s="9" t="s">
        <v>84</v>
      </c>
      <c r="C84" s="9" t="s">
        <v>85</v>
      </c>
      <c r="D84" s="8"/>
      <c r="E84" s="8"/>
      <c r="F84" s="8"/>
      <c r="G84" s="1"/>
      <c r="H84" s="8"/>
      <c r="I84" s="1"/>
      <c r="J84" s="1"/>
      <c r="K84" s="29"/>
      <c r="L84" s="29"/>
      <c r="M84" s="29"/>
    </row>
    <row r="85" spans="1:13" ht="19.5" customHeight="1" x14ac:dyDescent="0.25">
      <c r="A85" s="19"/>
      <c r="B85" s="35" t="s">
        <v>82</v>
      </c>
      <c r="C85" s="35"/>
      <c r="D85" s="2">
        <f>SUM(D8,D48)</f>
        <v>54499810720</v>
      </c>
      <c r="E85" s="2">
        <f t="shared" ref="E85" si="56">SUM(E8,E48)</f>
        <v>-1907539100</v>
      </c>
      <c r="F85" s="2">
        <f>SUM(F8,F48)</f>
        <v>52592271620</v>
      </c>
      <c r="G85" s="2">
        <f t="shared" ref="G85:H85" si="57">SUM(G8,G48)</f>
        <v>403690800</v>
      </c>
      <c r="H85" s="2">
        <f t="shared" si="57"/>
        <v>52995962420</v>
      </c>
      <c r="I85" s="2">
        <f>SUM(I8,I48)</f>
        <v>57451952720</v>
      </c>
      <c r="J85" s="2">
        <f>SUM(J8,J48)</f>
        <v>-2091267100</v>
      </c>
      <c r="K85" s="2">
        <f>SUM(K8,K48)</f>
        <v>55360685620</v>
      </c>
      <c r="L85" s="2">
        <f t="shared" ref="L85" si="58">SUM(L8,L48)</f>
        <v>446485700</v>
      </c>
      <c r="M85" s="2">
        <f>SUM(M8,M48)</f>
        <v>55807171320</v>
      </c>
    </row>
  </sheetData>
  <mergeCells count="6">
    <mergeCell ref="B85:C85"/>
    <mergeCell ref="B6:F6"/>
    <mergeCell ref="B1:E1"/>
    <mergeCell ref="B2:E2"/>
    <mergeCell ref="B3:E3"/>
    <mergeCell ref="B5:M5"/>
  </mergeCells>
  <phoneticPr fontId="0" type="noConversion"/>
  <printOptions horizontalCentered="1"/>
  <pageMargins left="0.78740157480314965" right="0.39370078740157483" top="1.5748031496062993" bottom="0.59055118110236227" header="1.1811023622047245" footer="0.51181102362204722"/>
  <pageSetup paperSize="9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Рачкова</dc:creator>
  <cp:lastModifiedBy>user</cp:lastModifiedBy>
  <cp:lastPrinted>2017-02-15T14:31:30Z</cp:lastPrinted>
  <dcterms:created xsi:type="dcterms:W3CDTF">2010-10-13T08:18:32Z</dcterms:created>
  <dcterms:modified xsi:type="dcterms:W3CDTF">2017-02-20T13:05:15Z</dcterms:modified>
</cp:coreProperties>
</file>