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20" windowWidth="11325" windowHeight="13170"/>
  </bookViews>
  <sheets>
    <sheet name="Приложение №4 Табл.№1" sheetId="2" r:id="rId1"/>
  </sheets>
  <definedNames>
    <definedName name="_xlnm.Print_Titles" localSheetId="0">'Приложение №4 Табл.№1'!$10:$10</definedName>
    <definedName name="_xlnm.Print_Area" localSheetId="0">'Приложение №4 Табл.№1'!$A$1:$K$570</definedName>
  </definedNames>
  <calcPr calcId="145621"/>
</workbook>
</file>

<file path=xl/calcChain.xml><?xml version="1.0" encoding="utf-8"?>
<calcChain xmlns="http://schemas.openxmlformats.org/spreadsheetml/2006/main">
  <c r="J511" i="2" l="1"/>
  <c r="J524" i="2"/>
  <c r="J525" i="2"/>
  <c r="J476" i="2"/>
  <c r="J480" i="2"/>
  <c r="J481" i="2"/>
  <c r="J482" i="2"/>
  <c r="J301" i="2"/>
  <c r="J305" i="2"/>
  <c r="J306" i="2"/>
  <c r="J307" i="2"/>
  <c r="J281" i="2"/>
  <c r="J290" i="2"/>
  <c r="J293" i="2"/>
  <c r="J294" i="2"/>
  <c r="J282" i="2"/>
  <c r="J283" i="2"/>
  <c r="J286" i="2"/>
  <c r="J243" i="2"/>
  <c r="J244" i="2"/>
  <c r="J254" i="2"/>
  <c r="J255" i="2"/>
  <c r="J187" i="2"/>
  <c r="J188" i="2"/>
  <c r="J191" i="2"/>
  <c r="J40" i="2"/>
  <c r="J83" i="2"/>
  <c r="J88" i="2"/>
  <c r="J89" i="2"/>
  <c r="J41" i="2"/>
  <c r="J60" i="2"/>
  <c r="J61" i="2"/>
  <c r="J462" i="2" l="1"/>
  <c r="J28" i="2"/>
  <c r="J25" i="2"/>
  <c r="J15" i="2"/>
  <c r="J11" i="2"/>
  <c r="J498" i="2" l="1"/>
  <c r="J497" i="2"/>
  <c r="J496" i="2"/>
  <c r="J495" i="2"/>
  <c r="J311" i="2"/>
</calcChain>
</file>

<file path=xl/sharedStrings.xml><?xml version="1.0" encoding="utf-8"?>
<sst xmlns="http://schemas.openxmlformats.org/spreadsheetml/2006/main" count="1709" uniqueCount="872">
  <si>
    <t/>
  </si>
  <si>
    <t>Иные бюджетные ассигнования</t>
  </si>
  <si>
    <t>Предоставление субсидий бюджетным, автономным учреждениям и иным некоммерческим организациям</t>
  </si>
  <si>
    <t>Закупка товаров, работ и услуг для государственных (муниципальных) нужд</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</si>
  <si>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</si>
  <si>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50.0.8024</t>
  </si>
  <si>
    <t>Выполнение других обязательств государства</t>
  </si>
  <si>
    <t>5008024</t>
  </si>
  <si>
    <t>Социальное обеспечение и иные выплаты населению</t>
  </si>
  <si>
    <t>50.0.8021</t>
  </si>
  <si>
    <t>Государственная поддержка неработающих пенсионеров в органах власти и государственных органах области</t>
  </si>
  <si>
    <t>5008021</t>
  </si>
  <si>
    <t>50.0.8018</t>
  </si>
  <si>
    <t>Подготовка управленческих кадров для организаций народного хозяйства Российской Федерации за счет средств областного бюджета</t>
  </si>
  <si>
    <t>5008018</t>
  </si>
  <si>
    <t>50.0.8016</t>
  </si>
  <si>
    <t>Обеспечение деятельности подведомственных учреждений</t>
  </si>
  <si>
    <t>5008016</t>
  </si>
  <si>
    <t>50.0.8013</t>
  </si>
  <si>
    <t>Обеспечение деятельности уполномоченных</t>
  </si>
  <si>
    <t>5008013</t>
  </si>
  <si>
    <t>50.0.8011</t>
  </si>
  <si>
    <t>Государственная автоматизированная информационная система "Выборы", повышение правовой культуры избирателей и обучение организаторов выборов</t>
  </si>
  <si>
    <t>5008011</t>
  </si>
  <si>
    <t>50.0.8007</t>
  </si>
  <si>
    <t>Обеспечение деятельности аппаратов судов</t>
  </si>
  <si>
    <t>5008007</t>
  </si>
  <si>
    <t>50.0.8006</t>
  </si>
  <si>
    <t>Члены избирательной комиссии субъекта Российской Федерации</t>
  </si>
  <si>
    <t>5008006</t>
  </si>
  <si>
    <t>50.0.8003</t>
  </si>
  <si>
    <t>Центральный аппарат</t>
  </si>
  <si>
    <t>5008003</t>
  </si>
  <si>
    <t>50.0.8002</t>
  </si>
  <si>
    <t>Высшее должностное лицо субъекта Российской Федерации</t>
  </si>
  <si>
    <t>5008002</t>
  </si>
  <si>
    <t>50.0.8001</t>
  </si>
  <si>
    <t>Осуществление полномочий Российской Федерации по контролю качества образования, лицензированию и государственной аккредитации образовательных организаций, надзору и контролю за соблюдением законодательства в области образования за счет средств областного бюджета</t>
  </si>
  <si>
    <t>5008001</t>
  </si>
  <si>
    <t>Межбюджетные трансферты</t>
  </si>
  <si>
    <t>50.0.5930</t>
  </si>
  <si>
    <t>Осуществление полномочий Российской Федерации по государственной регистрации актов гражданского состояния</t>
  </si>
  <si>
    <t>5005930</t>
  </si>
  <si>
    <t>50.0.5224</t>
  </si>
  <si>
    <t>Финансовое обеспечение мероприятий по временному социально-бытовому обустройству граждан Украины и лиц без гражданства, постоянно проживавших на территории Украины, прибывших на территорию Российской Федерации в экстренном массовом порядке и находящихся в пунктах временного размещения</t>
  </si>
  <si>
    <t>5005224</t>
  </si>
  <si>
    <t>50.0.5141</t>
  </si>
  <si>
    <t>Депутаты Государственной Думы и их помощники</t>
  </si>
  <si>
    <t>5005141</t>
  </si>
  <si>
    <t>50.0.0000</t>
  </si>
  <si>
    <t>Непрограммные расходы</t>
  </si>
  <si>
    <t>5000000</t>
  </si>
  <si>
    <t>39.3.7438</t>
  </si>
  <si>
    <t>Субсидия на повышение эффективности деятельности органов местного самоуправления</t>
  </si>
  <si>
    <t>3937438</t>
  </si>
  <si>
    <t>39.3.0000</t>
  </si>
  <si>
    <t>Мероприятия по повышению эффективности деятельности органов местного самоуправления Ярославской области</t>
  </si>
  <si>
    <t>3930000</t>
  </si>
  <si>
    <t>39.2.7437</t>
  </si>
  <si>
    <t>Субсидия некоммерческой организации на организацию межмуниципального сотрудничества</t>
  </si>
  <si>
    <t>3927437</t>
  </si>
  <si>
    <t>39.2.0000</t>
  </si>
  <si>
    <t>Ведомственная целевая программа "Организация межмуниципального сотрудничества органов местного самоуправления Ярославской области"</t>
  </si>
  <si>
    <t>3920000</t>
  </si>
  <si>
    <t>39.1.7229</t>
  </si>
  <si>
    <t>Реализация мероприятий по развитию взаимодействия с органами местного самоуправления</t>
  </si>
  <si>
    <t>3917229</t>
  </si>
  <si>
    <t>39.1.7228</t>
  </si>
  <si>
    <t>Субсидия на развитие органов местного самоуправления на территории Ярославской области</t>
  </si>
  <si>
    <t>3917228</t>
  </si>
  <si>
    <t>39.1.0000</t>
  </si>
  <si>
    <t>Областная целевая программа "Реформирование принципов организации деятельности органов местного самоуправления Ярославской области"</t>
  </si>
  <si>
    <t>3910000</t>
  </si>
  <si>
    <t>39.0.0000</t>
  </si>
  <si>
    <t>Государственная программа "Местное самоуправление в Ярославской области"</t>
  </si>
  <si>
    <t>3900000</t>
  </si>
  <si>
    <t>38.3.7436</t>
  </si>
  <si>
    <t>Реализация мероприятий по оказанию бесплатной юридической помощи</t>
  </si>
  <si>
    <t>3837436</t>
  </si>
  <si>
    <t>38.3.0000</t>
  </si>
  <si>
    <t>Организация оказания бесплатной юридической помощи</t>
  </si>
  <si>
    <t>3830000</t>
  </si>
  <si>
    <t>38.2.7224</t>
  </si>
  <si>
    <t>Реализация мероприятий по противодействию коррупции в Ярославской области</t>
  </si>
  <si>
    <t>3827224</t>
  </si>
  <si>
    <t>38.2.0000</t>
  </si>
  <si>
    <t>Областная целевая программа "Противодействие коррупции в Ярославской области"</t>
  </si>
  <si>
    <t>3820000</t>
  </si>
  <si>
    <t>38.1.7225</t>
  </si>
  <si>
    <t>Реализация мероприятий по развитию государственной гражданской службы в Ярославской области</t>
  </si>
  <si>
    <t>3817225</t>
  </si>
  <si>
    <t>38.1.0000</t>
  </si>
  <si>
    <t>Областная целевая программа "Развитие государственной гражданской службы в Ярославской области"</t>
  </si>
  <si>
    <t>3810000</t>
  </si>
  <si>
    <t>38.0.0000</t>
  </si>
  <si>
    <t>Государственная программа "Развитие системы государственного управления на территории Ярославской области"</t>
  </si>
  <si>
    <t>3800000</t>
  </si>
  <si>
    <t>Капитальные вложения в объекты государственной (муниципальной) собственности</t>
  </si>
  <si>
    <t>37.1.7421</t>
  </si>
  <si>
    <t>Реализация мероприятий областной целевой программы "Повышение качества, доступности и развитие механизмов предоставления государственных и муниципальных услуг в Ярославской области"</t>
  </si>
  <si>
    <t>3717421</t>
  </si>
  <si>
    <t>37.1.0000</t>
  </si>
  <si>
    <t>Областная целевая программа "Повышение качества, доступности и развитие механизмов предоставления государственных и муниципальных услуг в Ярославской области"</t>
  </si>
  <si>
    <t>3710000</t>
  </si>
  <si>
    <t>37.0.0000</t>
  </si>
  <si>
    <t>Государственная программа "Государственные и муниципальные услуги Ярославской области"</t>
  </si>
  <si>
    <t>3700000</t>
  </si>
  <si>
    <t>36.7.7319</t>
  </si>
  <si>
    <t>Мероприятия по кадастровым работам, землеустройству, определению кадастровой стоимости и приобретению права собственности</t>
  </si>
  <si>
    <t>3677319</t>
  </si>
  <si>
    <t>36.7.7318</t>
  </si>
  <si>
    <t>Мероприятия по управлению, распоряжению имуществом, находящимся в государственной собственности Ярославской области, и приобретению права собственности</t>
  </si>
  <si>
    <t>3677318</t>
  </si>
  <si>
    <t>36.7.0000</t>
  </si>
  <si>
    <t>Мероприятия по управлению государственным имуществом Ярославской области</t>
  </si>
  <si>
    <t>3670000</t>
  </si>
  <si>
    <t>36.5.7404</t>
  </si>
  <si>
    <t>Мероприятия по совершенствованию стратегического и программно-целевого планирования в увязке с бюджетным процессом</t>
  </si>
  <si>
    <t>3657404</t>
  </si>
  <si>
    <t>36.5.0000</t>
  </si>
  <si>
    <t>Реализация отдельных мероприятий в сфере управления государственными и муниципальными финансами Ярославской области</t>
  </si>
  <si>
    <t>3650000</t>
  </si>
  <si>
    <t>36.4.7302</t>
  </si>
  <si>
    <t>Выполнение других обязательств Ярославской области по выплате агентских комиссий и вознаграждения</t>
  </si>
  <si>
    <t>3647302</t>
  </si>
  <si>
    <t>36.4.0000</t>
  </si>
  <si>
    <t>Обслуживание государственного долга Ярославской области и планирование административных расходов по управлению государственным долгом Ярославской области</t>
  </si>
  <si>
    <t>3640000</t>
  </si>
  <si>
    <t>36.2.7312</t>
  </si>
  <si>
    <t>Расходы на обеспечение реализации в Ярославской области указов Президента Российской Федерации от 7 мая 2012 года и распоряжений Президента Российской Федерации</t>
  </si>
  <si>
    <t>3627312</t>
  </si>
  <si>
    <t>36.2.0000</t>
  </si>
  <si>
    <t>Обеспечение реализации в Ярославской области указов Президента Российской Федерации от 7 мая 2012 года и распоряжений Президента Российской Федерации</t>
  </si>
  <si>
    <t>3620000</t>
  </si>
  <si>
    <t>36.1.7325</t>
  </si>
  <si>
    <t>Реализация мероприятий ведомственной целевой программы департамента финансов Ярославской области</t>
  </si>
  <si>
    <t>3617325</t>
  </si>
  <si>
    <t>36.1.0000</t>
  </si>
  <si>
    <t>Ведомственная целевая программа департамента финансов Ярославской области</t>
  </si>
  <si>
    <t>3610000</t>
  </si>
  <si>
    <t>36.0.0000</t>
  </si>
  <si>
    <t>Государственная программа "Создание условий для эффективного управления региональными и муниципальными финансами в Ярославской области"</t>
  </si>
  <si>
    <t>3600000</t>
  </si>
  <si>
    <t>30.2.7327</t>
  </si>
  <si>
    <t>3027327</t>
  </si>
  <si>
    <t>30.2.0000</t>
  </si>
  <si>
    <t>Ведомственная целевая программа департамента энергетики и регулирования тарифов Ярославской области</t>
  </si>
  <si>
    <t>3020000</t>
  </si>
  <si>
    <t>30.1.7295</t>
  </si>
  <si>
    <t>Мероприятия в рамках программы по энергосбережению за счет средств областного бюджета</t>
  </si>
  <si>
    <t>3017295</t>
  </si>
  <si>
    <t>30.1.7294</t>
  </si>
  <si>
    <t>Субсидия на проведение мероприятий по повышению энергоэффективности в муниципальных образованиях Ярославской области за счет средств областного бюджета</t>
  </si>
  <si>
    <t>3017294</t>
  </si>
  <si>
    <t>30.1.0000</t>
  </si>
  <si>
    <t>Региональная программа "Энергосбережение и повышение энергоэффективности в Ярославской области"</t>
  </si>
  <si>
    <t>3010000</t>
  </si>
  <si>
    <t>30.0.0000</t>
  </si>
  <si>
    <t>Государственная программа "Энергоэффективность и развитие энергетики в Ярославской области"</t>
  </si>
  <si>
    <t>3000000</t>
  </si>
  <si>
    <t>29.1.7292</t>
  </si>
  <si>
    <t>Мероприятия, направленные на поддержку подведомственных учреждений лесного хозяйства, за счет средств областного бюджета</t>
  </si>
  <si>
    <t>2917292</t>
  </si>
  <si>
    <t>29.1.5129</t>
  </si>
  <si>
    <t>Мероприятия, направленные на осуществление отдельных полномочий в области лесных отношений, за счет средств федерального бюджета</t>
  </si>
  <si>
    <t>2915129</t>
  </si>
  <si>
    <t>29.1.0000</t>
  </si>
  <si>
    <t>Ведомственная целевая программа департамента лесного хозяйства Ярославской области</t>
  </si>
  <si>
    <t>2910000</t>
  </si>
  <si>
    <t>29.0.0000</t>
  </si>
  <si>
    <t>Государственная программа "Развитие лесного хозяйства Ярославской области"</t>
  </si>
  <si>
    <t>2900000</t>
  </si>
  <si>
    <t>25.7.7442</t>
  </si>
  <si>
    <t>Субвенция на организацию и проведение мероприятий по отлову, временной изоляции, умерщвлению безнадзорных животных и утилизации их трупов</t>
  </si>
  <si>
    <t>2577442</t>
  </si>
  <si>
    <t>25.7.7338</t>
  </si>
  <si>
    <t>Субвенция на реализацию полномочий в части организации и содержания скотомогильников (биотермических ям)</t>
  </si>
  <si>
    <t>2577338</t>
  </si>
  <si>
    <t>25.7.7291</t>
  </si>
  <si>
    <t>Мероприятия, направленные на поддержку подведомственных учреждений ветеринарии</t>
  </si>
  <si>
    <t>2577291</t>
  </si>
  <si>
    <t>25.7.0000</t>
  </si>
  <si>
    <t>Ведомственная целевая программа департамента ветеринарии Ярославской области</t>
  </si>
  <si>
    <t>2570000</t>
  </si>
  <si>
    <t>25.6.7290</t>
  </si>
  <si>
    <t>Мероприятия, направленные на реализацию региональной программы "Предупреждение заноса и распространения африканской чумы свиней и обеспечение эпизоотического благополучия территории Ярославской области"</t>
  </si>
  <si>
    <t>2567290</t>
  </si>
  <si>
    <t>25.6.0000</t>
  </si>
  <si>
    <t>Региональная программа "Предупреждение заноса и распространения африканской чумы свиней и обеспечение эпизоотического благополучия территории Ярославской области"</t>
  </si>
  <si>
    <t>2560000</t>
  </si>
  <si>
    <t>25.5.7289</t>
  </si>
  <si>
    <t>Мероприятия, направленные на поддержку подведомственного учреждения агропромышленного комплекса</t>
  </si>
  <si>
    <t>2557289</t>
  </si>
  <si>
    <t>25.5.0000</t>
  </si>
  <si>
    <t>Ведомственная целевая программа департамента агропромышленного комплекса и потребительского рынка Ярославской области</t>
  </si>
  <si>
    <t>2550000</t>
  </si>
  <si>
    <t>25.3.5054</t>
  </si>
  <si>
    <t>Мероприятия, направленные на развитие семейных животноводческих ферм за счет средств федерального бюджета</t>
  </si>
  <si>
    <t>2535054</t>
  </si>
  <si>
    <t>25.3.0000</t>
  </si>
  <si>
    <t>Региональная программа "Развитие семейных животноводческих ферм на базе крестьянских (фермерских) хозяйств Ярославской области"</t>
  </si>
  <si>
    <t>2530000</t>
  </si>
  <si>
    <t>25.2.5053</t>
  </si>
  <si>
    <t>Мероприятия, направленные на поддержку начинающих фермеров за счет средств федерального бюджета</t>
  </si>
  <si>
    <t>2525053</t>
  </si>
  <si>
    <t>25.2.0000</t>
  </si>
  <si>
    <t>Региональная программа "Поддержка начинающих фермеров Ярославской области"</t>
  </si>
  <si>
    <t>2520000</t>
  </si>
  <si>
    <t>25.1.7466</t>
  </si>
  <si>
    <t>Мероприятия, направленные  на возмещение части процентной ставки по краткосрочным кредитам (займам) на развитие молочного скотоводства, за счет средств областного бюджета</t>
  </si>
  <si>
    <t>2517466</t>
  </si>
  <si>
    <t>25.1.7465</t>
  </si>
  <si>
    <t>Мероприятия, направленные  на возмещение части процентной ставки по краткосрочным кредитам (займам) на переработку продукции растениеводства и животноводства, за счет средств областного бюджета</t>
  </si>
  <si>
    <t>2517465</t>
  </si>
  <si>
    <t>25.1.7464</t>
  </si>
  <si>
    <t>Мероприятия, направленные на возмещение части процентной ставки по инвестиционным кредитам (займам) на строительство и реконструкцию объектов для молочного скотоводства, за счет средств областного бюджета</t>
  </si>
  <si>
    <t>2517464</t>
  </si>
  <si>
    <t>25.1.7280</t>
  </si>
  <si>
    <t>Субсидия Фонду поддержки организаций агропромышленного комплекса Ярославской области за счет средств областного бюджета</t>
  </si>
  <si>
    <t>2517280</t>
  </si>
  <si>
    <t>25.1.7277</t>
  </si>
  <si>
    <t>Мероприятия, направленные на оказание услуг по информационно-консультационному обслуживанию в сельской местности, за счет средств областного бюджета</t>
  </si>
  <si>
    <t>2517277</t>
  </si>
  <si>
    <t>25.1.7276</t>
  </si>
  <si>
    <t>Мероприятия, направленные на государственную поддержку отраслей сельского хозяйства, за счет средств областного бюджета</t>
  </si>
  <si>
    <t>2517276</t>
  </si>
  <si>
    <t>25.1.7272</t>
  </si>
  <si>
    <t>Мероприятия, направленные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 за счет средств областного бюджета</t>
  </si>
  <si>
    <t>2517272</t>
  </si>
  <si>
    <t>25.1.7268</t>
  </si>
  <si>
    <t>Мероприятия, направленные на поддержку племенного животноводства, за счет средств областного бюджета</t>
  </si>
  <si>
    <t>2517268</t>
  </si>
  <si>
    <t>25.1.7266</t>
  </si>
  <si>
    <t>Мероприятия, направленные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 за счет средств областного бюджета</t>
  </si>
  <si>
    <t>2517266</t>
  </si>
  <si>
    <t>25.1.5450</t>
  </si>
  <si>
    <t>2515450</t>
  </si>
  <si>
    <t>25.1.5444</t>
  </si>
  <si>
    <t>2515444</t>
  </si>
  <si>
    <t>25.1.5443</t>
  </si>
  <si>
    <t>2515443</t>
  </si>
  <si>
    <t>25.1.5049</t>
  </si>
  <si>
    <t>Мероприятия, направленные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 за счет средств федерального бюджета</t>
  </si>
  <si>
    <t>2515049</t>
  </si>
  <si>
    <t>25.1.5048</t>
  </si>
  <si>
    <t>Мероприятия, направленные на возмещение части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 за счет средств федерального бюджета</t>
  </si>
  <si>
    <t>2515048</t>
  </si>
  <si>
    <t>25.1.5047</t>
  </si>
  <si>
    <t>Мероприятия, направленные на возмещение части процентной ставки по краткосрочным кредитам (займам) на развитие животноводства, переработки и реализации продукции животноводства, за счет средств федерального бюджета</t>
  </si>
  <si>
    <t>2515047</t>
  </si>
  <si>
    <t>25.1.5043</t>
  </si>
  <si>
    <t>Мероприятия, направленные на возмещение части затрат сельскохозяйственных товаропроизводителей на 1 килограмм реализованного и (или) отгруженного на собственную переработку молока, за счет средств федерального бюджета</t>
  </si>
  <si>
    <t>2515043</t>
  </si>
  <si>
    <t>25.1.5040</t>
  </si>
  <si>
    <t>Мероприятия, направленные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 за счет средств федерального бюджета</t>
  </si>
  <si>
    <t>2515040</t>
  </si>
  <si>
    <t>25.1.5039</t>
  </si>
  <si>
    <t>Мероприятия, направленные на возмещение части процентной ставки по инвестиционным кредитам (займам) на развитие растениеводства, переработки и развития инфраструктуры и логистического обеспечения рынков продукции растениеводства, за счет средств федерального бюджета</t>
  </si>
  <si>
    <t>2515039</t>
  </si>
  <si>
    <t>25.1.5038</t>
  </si>
  <si>
    <t>Мероприятия, направленные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 за счет средств федерального бюджета</t>
  </si>
  <si>
    <t>2515038</t>
  </si>
  <si>
    <t>25.1.0000</t>
  </si>
  <si>
    <t>Областная целевая программа "Развитие агропромышленного комплекса Ярославской области"</t>
  </si>
  <si>
    <t>2510000</t>
  </si>
  <si>
    <t>25.0.0000</t>
  </si>
  <si>
    <t>Государственная программа "Развитие сельского хозяйства в Ярославской области"</t>
  </si>
  <si>
    <t>2500000</t>
  </si>
  <si>
    <t>24.4.7427</t>
  </si>
  <si>
    <t>Субсидия организациям автомобильного транспорта на возмещение затрат по договорам лизинга, заключенным в целях приобретения автобусов, использующих природный газ в качестве моторного топлива</t>
  </si>
  <si>
    <t>2447427</t>
  </si>
  <si>
    <t>24.4.0000</t>
  </si>
  <si>
    <t>Областная целевая программа "Развитие транспортной системы Ярославской области"</t>
  </si>
  <si>
    <t>2440000</t>
  </si>
  <si>
    <t>24.3.7458</t>
  </si>
  <si>
    <t>Обеспечение мероприятий по проведению обследования пассажиропотока на железнодорожном транспорте в пригородном сообщении</t>
  </si>
  <si>
    <t>2437458</t>
  </si>
  <si>
    <t>24.3.7257</t>
  </si>
  <si>
    <t>Субсидия транспортным организациям, осуществляющим пассажирские перевозки,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отдельным категориям граждан</t>
  </si>
  <si>
    <t>2437257</t>
  </si>
  <si>
    <t>24.3.7256</t>
  </si>
  <si>
    <t>Субвенция на освобождение от оплаты стоимости проезда детей из многодетных семей, обучающихся в общеобразовательных организациях</t>
  </si>
  <si>
    <t>2437256</t>
  </si>
  <si>
    <t>24.3.7255</t>
  </si>
  <si>
    <t>Субвенция на освобождение от оплаты стоимости проезда лиц, находящихся под диспансерным наблюдением в связи с туберкулезом, и больных туберкулезом</t>
  </si>
  <si>
    <t>2437255</t>
  </si>
  <si>
    <t>24.3.7254</t>
  </si>
  <si>
    <t>Субсидия организациям автомобильного транспорта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обучающимся и студентам организаций начального, среднего и высшего профессионального образования</t>
  </si>
  <si>
    <t>2437254</t>
  </si>
  <si>
    <t>24.3.7252</t>
  </si>
  <si>
    <t>Субсидии организациям автомобильного транспорта на возмещение затрат на оказание транспортных услуг населению в межмуниципальном сообщении в связи с государственным регулированием тарифов</t>
  </si>
  <si>
    <t>2437252</t>
  </si>
  <si>
    <t>24.3.0000</t>
  </si>
  <si>
    <t>Ведомственная целевая программа агентства транспорта Ярославской области</t>
  </si>
  <si>
    <t>2430000</t>
  </si>
  <si>
    <t>24.1.7303</t>
  </si>
  <si>
    <t>Организация проведения мероприятий в области гражданской обороны</t>
  </si>
  <si>
    <t>2417303</t>
  </si>
  <si>
    <t>24.1.7243</t>
  </si>
  <si>
    <t>Материально-техническое и финансовое обеспечение деятельности государственных учреждений субъекта Российской Федерации, в том числе вопросов оплаты труда работников государственных учреждений субъекта Российской Федерации</t>
  </si>
  <si>
    <t>2417243</t>
  </si>
  <si>
    <t>24.1.7242</t>
  </si>
  <si>
    <t>Строительство, модернизация,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</si>
  <si>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2417242</t>
  </si>
  <si>
    <t>24.1.0000</t>
  </si>
  <si>
    <t>Ведомственная целевая программа "Сохранность региональных автомобильных дорог Ярославской области"</t>
  </si>
  <si>
    <t>2410000</t>
  </si>
  <si>
    <t>24.0.0000</t>
  </si>
  <si>
    <t>Государственная программа "Развитие дорожного хозяйства и транспорта в Ярославской области"</t>
  </si>
  <si>
    <t>2400000</t>
  </si>
  <si>
    <t>23.5.7329</t>
  </si>
  <si>
    <t>Реализация мероприятий областной целевой программы "Развитие информационного общества в Ярославской области"</t>
  </si>
  <si>
    <t>2357329</t>
  </si>
  <si>
    <t>23.5.5209</t>
  </si>
  <si>
    <t>Мероприятия по обучению компьютерной грамотности неработающих пенсионеров за счет средств Пенсионного фонда Российской Федерации</t>
  </si>
  <si>
    <t>2355209</t>
  </si>
  <si>
    <t>23.5.5028</t>
  </si>
  <si>
    <t>Мероприятия по поддержке региональных проектов в сфере информационных технологий за счет средств федерального бюджета</t>
  </si>
  <si>
    <t>2355028</t>
  </si>
  <si>
    <t>23.5.0000</t>
  </si>
  <si>
    <t>Областная целевая программа "Развитие информационного общества в Ярославской области"</t>
  </si>
  <si>
    <t>2350000</t>
  </si>
  <si>
    <t>23.3.7238</t>
  </si>
  <si>
    <t>Мероприятия по обеспечению органов исполнительной власти Ярославской области лицензионным программным обеспечением</t>
  </si>
  <si>
    <t>2337238</t>
  </si>
  <si>
    <t>23.3.7237</t>
  </si>
  <si>
    <t>Мероприятия по обеспечению органов исполнительной власти Ярославской области телекоммуникационными услугами</t>
  </si>
  <si>
    <t>2337237</t>
  </si>
  <si>
    <t>23.3.7236</t>
  </si>
  <si>
    <t>Мероприятия по обеспечению бесперебойного функционирования государственных информационных систем органов исполнительной власти Ярославской области</t>
  </si>
  <si>
    <t>2337236</t>
  </si>
  <si>
    <t>23.3.0000</t>
  </si>
  <si>
    <t>Ведомственная целевая программа департамента информатизации и связи Ярославской области</t>
  </si>
  <si>
    <t>2330000</t>
  </si>
  <si>
    <t>23.0.0000</t>
  </si>
  <si>
    <t>Государственная программа "Информационное общество в Ярославской области"</t>
  </si>
  <si>
    <t>2300000</t>
  </si>
  <si>
    <t>22.7.7435</t>
  </si>
  <si>
    <t>Мероприятия по разработке и внедрению стандартов открытости деятельности органов исполнительной власти</t>
  </si>
  <si>
    <t>2277435</t>
  </si>
  <si>
    <t>22.7.0000</t>
  </si>
  <si>
    <t>Реализация принципов открытого государственного управления</t>
  </si>
  <si>
    <t>2270000</t>
  </si>
  <si>
    <t>22.4.7313</t>
  </si>
  <si>
    <t>Реализация мероприятий областной целевой программы "Гармонизация межнациональных отношений в Ярославской области"</t>
  </si>
  <si>
    <t>2247313</t>
  </si>
  <si>
    <t>22.4.0000</t>
  </si>
  <si>
    <t>Областная целевая программа "Гармонизация межнациональных отношений в Ярославской области"</t>
  </si>
  <si>
    <t>2240000</t>
  </si>
  <si>
    <t>22.1.7314</t>
  </si>
  <si>
    <t>Реализация мероприятий региональной программы "Государственная поддержка социально ориентированных некоммерческих организаций в Ярославской области"</t>
  </si>
  <si>
    <t>2217314</t>
  </si>
  <si>
    <t>22.1.0000</t>
  </si>
  <si>
    <t>Региональная программа "Государственная поддержка социально ориентированных некоммерческих организаций в Ярославской области"</t>
  </si>
  <si>
    <t>2210000</t>
  </si>
  <si>
    <t>22.0.0000</t>
  </si>
  <si>
    <t>Государственная программа "Развитие институтов гражданского общества в Ярославской области"</t>
  </si>
  <si>
    <t>2200000</t>
  </si>
  <si>
    <t>16.1.7219</t>
  </si>
  <si>
    <t>Реализация мероприятий областной целевой программы "Развитие промышленности Ярославской области и повышение ее конкурентоспособности"</t>
  </si>
  <si>
    <t>1617219</t>
  </si>
  <si>
    <t>16.1.0000</t>
  </si>
  <si>
    <t>Областная целевая программа "Развитие промышленности Ярославской области и повышение ее конкурентоспособности"</t>
  </si>
  <si>
    <t>1610000</t>
  </si>
  <si>
    <t>16.0.0000</t>
  </si>
  <si>
    <t>Государственная программа "Развитие промышленности в Ярославской области и повышение ее конкурентоспособности"</t>
  </si>
  <si>
    <t>1600000</t>
  </si>
  <si>
    <t>15.6.7412</t>
  </si>
  <si>
    <t>Сопровождение программ (проектов) в сфере привлечения инвестиций в экономику Ярославской области в рамках государственного задания ГБУ "Агентство инвестиций и кластерного развития Ярославской области"</t>
  </si>
  <si>
    <t>1567412</t>
  </si>
  <si>
    <t>15.6.7411</t>
  </si>
  <si>
    <t>Обеспечение деятельности подведомственных учреждений, направленной на поддержку субъектов малого и среднего предпринимательства на ранней стадии их деятельности</t>
  </si>
  <si>
    <t>1567411</t>
  </si>
  <si>
    <t>15.6.0000</t>
  </si>
  <si>
    <t>Ведомственная целевая программа департамента инвестиционной политики Ярославской области</t>
  </si>
  <si>
    <t>1560000</t>
  </si>
  <si>
    <t>15.3.7216</t>
  </si>
  <si>
    <t>Реализация мероприятий областной целевой программы "Развитие субъектов малого и среднего предпринимательства Ярославской области"</t>
  </si>
  <si>
    <t>1537216</t>
  </si>
  <si>
    <t>15.3.5064</t>
  </si>
  <si>
    <t>Государственная поддержка малого и среднего предпринимательства, включая крестьянские (фермерские) хозяйства, за счет средств федерального бюджета</t>
  </si>
  <si>
    <t>1535064</t>
  </si>
  <si>
    <t>15.3.0000</t>
  </si>
  <si>
    <t>Областная целевая программа "Развитие субъектов малого и среднего предпринимательства Ярославской области"</t>
  </si>
  <si>
    <t>1530000</t>
  </si>
  <si>
    <t>15.1.7213</t>
  </si>
  <si>
    <t>Реализация мероприятий областной целевой программы "Стимулирование инвестиционной деятельности в Ярославской области"</t>
  </si>
  <si>
    <t>1517213</t>
  </si>
  <si>
    <t>15.1.0000</t>
  </si>
  <si>
    <t>Областная целевая программа "Стимулирование инвестиционной деятельности в Ярославской области"</t>
  </si>
  <si>
    <t>1510000</t>
  </si>
  <si>
    <t>15.0.0000</t>
  </si>
  <si>
    <t>Государственная программа "Экономическое развитие и инновационная экономика в Ярославской области"</t>
  </si>
  <si>
    <t>1500000</t>
  </si>
  <si>
    <t>14.5.7468</t>
  </si>
  <si>
    <t>Организация утилизации и переработки бытовых и промышленных отходов</t>
  </si>
  <si>
    <t>1457468</t>
  </si>
  <si>
    <t>14.5.0000</t>
  </si>
  <si>
    <t>1450000</t>
  </si>
  <si>
    <t>14.4.7209</t>
  </si>
  <si>
    <t>Мероприятия по ликвидации чрезвычайных ситуаций и стихийных бедствий, выполняемые в рамках специальных решений</t>
  </si>
  <si>
    <t>1447209</t>
  </si>
  <si>
    <t>14.4.7208</t>
  </si>
  <si>
    <t>Предупреждение и ликвидация последствий чрезвычайных ситуаций и стихийных бедствий природного и техногенного характера</t>
  </si>
  <si>
    <t>1447208</t>
  </si>
  <si>
    <t>14.4.0000</t>
  </si>
  <si>
    <t>Ведомственная целевая программа департамента жилищно-коммунального комплекса Ярославской области</t>
  </si>
  <si>
    <t>1440000</t>
  </si>
  <si>
    <t>14.3.7402</t>
  </si>
  <si>
    <t>Субсидия на финансирование оказания услуг и (или) выполнения работ по капитальному ремонту общего имущества в многоквартирных домах на территории Ярославской области</t>
  </si>
  <si>
    <t>1437402</t>
  </si>
  <si>
    <t>14.3.0000</t>
  </si>
  <si>
    <t>Региональная программа капитального ремонта общего имущества в многоквартирных домах Ярославской области на 2014-2043 годы</t>
  </si>
  <si>
    <t>1430000</t>
  </si>
  <si>
    <t>14.2.7204</t>
  </si>
  <si>
    <t>Субсидия на реализацию мероприятий по строительству и реконструкции объектов водоснабжения и водоотведения за счет средств областного бюджета</t>
  </si>
  <si>
    <t>1427204</t>
  </si>
  <si>
    <t>14.2.0000</t>
  </si>
  <si>
    <t>Региональная программа "Развитие водоснабжения, водоотведения и очистки сточных вод Ярославской области"</t>
  </si>
  <si>
    <t>1420000</t>
  </si>
  <si>
    <t>14.1.7201</t>
  </si>
  <si>
    <t>Субсидия на реализацию мероприятий по строительству и реконструкции объектов теплоснабжения и газификации</t>
  </si>
  <si>
    <t>1417201</t>
  </si>
  <si>
    <t>14.1.0000</t>
  </si>
  <si>
    <t>Областная целевая программа "Комплексная программа модернизации и реформирования жилищно-коммунального хозяйства Ярославской области"</t>
  </si>
  <si>
    <t>1410000</t>
  </si>
  <si>
    <t>14.0.0000</t>
  </si>
  <si>
    <t>Государственная программа "Обеспечение качественными коммунальными услугами населения Ярославской области"</t>
  </si>
  <si>
    <t>1400000</t>
  </si>
  <si>
    <t>13.3.7199</t>
  </si>
  <si>
    <t>Мероприятия, направленные на развитие отрасли физической культуры и спорта</t>
  </si>
  <si>
    <t>1337199</t>
  </si>
  <si>
    <t>13.3.0000</t>
  </si>
  <si>
    <t>Областная целевая программа "Развитие физической культуры и спорта в Ярославской области"</t>
  </si>
  <si>
    <t>1330000</t>
  </si>
  <si>
    <t>13.2.7197</t>
  </si>
  <si>
    <t>Субсидия на развитие сети плоскостных спортивных сооружений в муниципальных образованиях области</t>
  </si>
  <si>
    <t>1327197</t>
  </si>
  <si>
    <t>13.2.7195</t>
  </si>
  <si>
    <t>Субсидия на реализацию мероприятий по строительству и реконструкции спортивных объектов за счет средств областного бюджета</t>
  </si>
  <si>
    <t>1327195</t>
  </si>
  <si>
    <t>13.2.7189</t>
  </si>
  <si>
    <t>Приобретение в собственность объектов физической культуры и спорта</t>
  </si>
  <si>
    <t>1327189</t>
  </si>
  <si>
    <t>13.2.0000</t>
  </si>
  <si>
    <t>Областная целевая программа "Развитие материально-технической базы физической культуры и спорта Ярославской области"</t>
  </si>
  <si>
    <t>1320000</t>
  </si>
  <si>
    <t>13.1.7193</t>
  </si>
  <si>
    <t>Поощрение победителей и призеров смотра-конкурса (грант) на лучшую постановку учебно-тренировочной работы по подготовке спортивного резерва и спортсменов высокого класса</t>
  </si>
  <si>
    <t>1317193</t>
  </si>
  <si>
    <t>13.1.7190</t>
  </si>
  <si>
    <t>Мероприятия в области физической культуры и спорта</t>
  </si>
  <si>
    <t>1317190</t>
  </si>
  <si>
    <t>13.1.0000</t>
  </si>
  <si>
    <t>Ведомственная целевая программа "Физическая культура и спорт в Ярославской области"</t>
  </si>
  <si>
    <t>1310000</t>
  </si>
  <si>
    <t>13.0.0000</t>
  </si>
  <si>
    <t>Государственная программа "Развитие физической культуры и спорта в Ярославской области"</t>
  </si>
  <si>
    <t>1300000</t>
  </si>
  <si>
    <t>12.4.7467</t>
  </si>
  <si>
    <t>1247467</t>
  </si>
  <si>
    <t>12.4.7187</t>
  </si>
  <si>
    <t>Субсидия на реализацию мероприятий по строительству и реконструкции объектов берегоукрепления за счет средств областного бюджета</t>
  </si>
  <si>
    <t>1247187</t>
  </si>
  <si>
    <t>12.4.7186</t>
  </si>
  <si>
    <t>Субсидия на реализацию мероприятий, направленных на капитальный ремонт гидротехнических сооружений, расположенных на территории Ярославской области и находящихся в муниципальной собственности, за счет средств областного бюджета</t>
  </si>
  <si>
    <t>1247186</t>
  </si>
  <si>
    <t>12.4.5016</t>
  </si>
  <si>
    <t>Субсидия на реализацию мероприятий региональной программы "Развитие водохозяйственного комплекса Ярославской области в 2013-2020 годах" за счет средств федерального бюджета</t>
  </si>
  <si>
    <t>1245016</t>
  </si>
  <si>
    <t>12.4.0000</t>
  </si>
  <si>
    <t>Региональная программа "Развитие водохозяйственного комплекса Ярославской области в 2013-2020 годах"</t>
  </si>
  <si>
    <t>1240000</t>
  </si>
  <si>
    <t>12.1.7179</t>
  </si>
  <si>
    <t>Мероприятия, направленные на охрану окружающей среды и природопользования, за счет средств областного бюджета</t>
  </si>
  <si>
    <t>1217179</t>
  </si>
  <si>
    <t>12.1.0000</t>
  </si>
  <si>
    <t>Ведомственная целевая программа "Управление охраной окружающей среды и рациональным природопользованием в Ярославской области"</t>
  </si>
  <si>
    <t>1210000</t>
  </si>
  <si>
    <t>12.0.0000</t>
  </si>
  <si>
    <t>Государственная программа "Охрана окружающей среды в Ярославской области"</t>
  </si>
  <si>
    <t>1200000</t>
  </si>
  <si>
    <t>11.3.7176</t>
  </si>
  <si>
    <t>Реализация мероприятий областной целевой программы развития туризма и отдыха в Ярославской области на 2011 - 2015 годы</t>
  </si>
  <si>
    <t>1137176</t>
  </si>
  <si>
    <t>11.3.7175</t>
  </si>
  <si>
    <t>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t>
  </si>
  <si>
    <t>1137175</t>
  </si>
  <si>
    <t>11.3.5110</t>
  </si>
  <si>
    <t>Реализация мероприятий по созданию комплекса обеспечивающей инфраструктуры туристско-рекреационных кластеров на территории Ярославской области за счет средств федерального бюджета</t>
  </si>
  <si>
    <t>1135110</t>
  </si>
  <si>
    <t>11.3.0000</t>
  </si>
  <si>
    <t>Областная целевая программа развития туризма и отдыха в Ярославской области на 2011-2015 годы</t>
  </si>
  <si>
    <t>1130000</t>
  </si>
  <si>
    <t>11.1.7281</t>
  </si>
  <si>
    <t>Гранты Губернатора области в сфере культуры и искусства</t>
  </si>
  <si>
    <t>1117281</t>
  </si>
  <si>
    <t>11.1.7169</t>
  </si>
  <si>
    <t>Субсидия на проведение капитального ремонта муниципальных учреждений культуры</t>
  </si>
  <si>
    <t>1117169</t>
  </si>
  <si>
    <t>11.1.7160</t>
  </si>
  <si>
    <t>Поддержка творческих инициатив и проектов в сфере культуры</t>
  </si>
  <si>
    <t>1117160</t>
  </si>
  <si>
    <t>11.1.7159</t>
  </si>
  <si>
    <t>Мероприятия по популяризации, охране и сохранению объектов культурного наследия</t>
  </si>
  <si>
    <t>1117159</t>
  </si>
  <si>
    <t>11.1.7156</t>
  </si>
  <si>
    <t>Обеспечение деятельности учреждений, подведомственных учредителю в сфере культуры</t>
  </si>
  <si>
    <t>1117156</t>
  </si>
  <si>
    <t>11.1.5014</t>
  </si>
  <si>
    <t>Мероприятия по развитию учреждений культуры за счет средств федерального бюджета</t>
  </si>
  <si>
    <t>1115014</t>
  </si>
  <si>
    <t>11.1.0000</t>
  </si>
  <si>
    <t>Ведомственная целевая программа департамента культуры Ярославской области</t>
  </si>
  <si>
    <t>1110000</t>
  </si>
  <si>
    <t>11.0.0000</t>
  </si>
  <si>
    <t>Государственная программа "Развитие культуры и туризма в Ярославской области"</t>
  </si>
  <si>
    <t>1100000</t>
  </si>
  <si>
    <t>10.4.7235</t>
  </si>
  <si>
    <t>Мероприятия по поддержке в постоянной готовности региональной автоматизированной системы центрального оповещения в Ярославской области</t>
  </si>
  <si>
    <t>1047235</t>
  </si>
  <si>
    <t>10.4.7148</t>
  </si>
  <si>
    <t>Обеспечение деятельности подведомственных учреждений в сфере пожарной безопасности</t>
  </si>
  <si>
    <t>1047148</t>
  </si>
  <si>
    <t>10.4.0000</t>
  </si>
  <si>
    <t>Ведомственная целевая программа "Реализация государственной политики в области гражданской защиты и пожарной безопасности"</t>
  </si>
  <si>
    <t>1040000</t>
  </si>
  <si>
    <t>10.3.7147</t>
  </si>
  <si>
    <t>Реализация мероприятий областной целевой программы "Создание системы обеспечения вызова экстренных оперативных служб через единый номер "112" на базе единых дежурно-диспетчерских служб муниципальных образований в Ярославской области"</t>
  </si>
  <si>
    <t>1037147</t>
  </si>
  <si>
    <t>10.3.0000</t>
  </si>
  <si>
    <t>Областная целевая программа "Создание системы обеспечения вызова экстренных оперативных служб через единый номер "112" на базе единых дежурно-диспетчерских служб муниципальных образований в Ярославской области"</t>
  </si>
  <si>
    <t>1030000</t>
  </si>
  <si>
    <t>10.0.0000</t>
  </si>
  <si>
    <t>Государственная программа "Защита населения и территории Ярославской области от чрезвычайных ситуаций, обеспечение пожарной безопасности и безопасности людей на водных объектах"</t>
  </si>
  <si>
    <t>1000000</t>
  </si>
  <si>
    <t>08.5.7436</t>
  </si>
  <si>
    <t>Мероприятия по внедрению проекта государственно-частного партнерства Ярославской области "Создание и эксплуатация элементов обустройства автомобильных дорог, обеспечивающих безопасность дорожного движения на территории Ярославской области"</t>
  </si>
  <si>
    <t>0857436</t>
  </si>
  <si>
    <t>08.5.0000</t>
  </si>
  <si>
    <t>Проект государственно-частного партнерства "Создание и эксплуатация элементов обустройства автомобильных дорог, обеспечивающих безопасность дорожного движения на территории Ярославской области, автоматизированной системы фото- и видеофиксации нарушений правил дорожного движения и системы мониторинга транспортного потока"</t>
  </si>
  <si>
    <t>0850000</t>
  </si>
  <si>
    <t>08.4.7431</t>
  </si>
  <si>
    <t>Мероприятия по обеспечению функционирования системы фиксации нарушений правил дорожного движения</t>
  </si>
  <si>
    <t>0847431</t>
  </si>
  <si>
    <t>08.4.7419</t>
  </si>
  <si>
    <t>0847419</t>
  </si>
  <si>
    <t>08.4.0000</t>
  </si>
  <si>
    <t>Ведомственная целевая программа "Обеспечение функционирования государственного казенного учреждения Ярославской области "Безопасный регион"</t>
  </si>
  <si>
    <t>0840000</t>
  </si>
  <si>
    <t>08.1.7140</t>
  </si>
  <si>
    <t>Мероприятия по обеспечению безопасности в регионе</t>
  </si>
  <si>
    <t>0817140</t>
  </si>
  <si>
    <t>08.1.0000</t>
  </si>
  <si>
    <t>Областная целевая программа "Безопасный регион"</t>
  </si>
  <si>
    <t>0810000</t>
  </si>
  <si>
    <t>08.0.0000</t>
  </si>
  <si>
    <t>Государственная программа "Обеспечение общественного порядка и противодействие преступности на территории Ярославской области"</t>
  </si>
  <si>
    <t>0800000</t>
  </si>
  <si>
    <t>07.3.7330</t>
  </si>
  <si>
    <t>Расходы на реализацию региональной программы "Оказание содействия добровольному переселению в Ярославскую область соотечественников, проживающих за рубежом"</t>
  </si>
  <si>
    <t>0737330</t>
  </si>
  <si>
    <t>07.3.0000</t>
  </si>
  <si>
    <t>Региональная программа "Оказание содействия добровольному переселению в Ярославскую область соотечественников, проживающих за рубежом"</t>
  </si>
  <si>
    <t>0730000</t>
  </si>
  <si>
    <t>07.1.7137</t>
  </si>
  <si>
    <t>Обеспечение деятельности подведомственных учреждений и активная политика занятости населения</t>
  </si>
  <si>
    <t>0717137</t>
  </si>
  <si>
    <t>07.1.0000</t>
  </si>
  <si>
    <t>Ведомственная целевая программа "Содействие занятости населения Ярославской области"</t>
  </si>
  <si>
    <t>0710000</t>
  </si>
  <si>
    <t>07.0.0000</t>
  </si>
  <si>
    <t>Государственная программа "Содействие занятости населения Ярославской области"</t>
  </si>
  <si>
    <t>0700000</t>
  </si>
  <si>
    <t>05.2.9602</t>
  </si>
  <si>
    <t>Субсидия на обеспечение мероприятий по переселению граждан из аварийного жилищного фонда за счет средств областного бюджета</t>
  </si>
  <si>
    <t>0529602</t>
  </si>
  <si>
    <t>05.2.9005</t>
  </si>
  <si>
    <t>Субсидия на обеспечение мероприятий по переселению граждан из аварийного жилищного фонда на приобретение жилых помещений, площадь которых больше площади занимаемых помещений, за счет средств областного бюджета</t>
  </si>
  <si>
    <t>0529005</t>
  </si>
  <si>
    <t>05.2.0000</t>
  </si>
  <si>
    <t>Региональная адресная программа по переселению граждан из аварийного жилищного фонда Ярославской области на 2013-2017 годы</t>
  </si>
  <si>
    <t>0520000</t>
  </si>
  <si>
    <t>05.1.7126</t>
  </si>
  <si>
    <t>Реализация мероприятий задачи "Формирование рынка доступного арендного жилья"</t>
  </si>
  <si>
    <t>0517126</t>
  </si>
  <si>
    <t>05.1.7125</t>
  </si>
  <si>
    <t>Субсидия на улучшение условий проживания отдельных категорий граждан, нуждающихся в специальной социальной защите</t>
  </si>
  <si>
    <t>0517125</t>
  </si>
  <si>
    <t>05.1.7123</t>
  </si>
  <si>
    <t>Субсидия на реализацию задачи по государственной поддержке граждан, проживающих на территории Ярославской области, в сфере ипотечного жилищного кредитования</t>
  </si>
  <si>
    <t>0517123</t>
  </si>
  <si>
    <t>05.1.7122</t>
  </si>
  <si>
    <t>Субсидия на стимулирование программ развития жилищного строительства муниципальных образований Ярославской области</t>
  </si>
  <si>
    <t>0517122</t>
  </si>
  <si>
    <t>05.1.7121</t>
  </si>
  <si>
    <t>Субсидия на переселение граждан из жилищного фонда, признанного непригодным для проживания, и (или) жилищного фонда с высоким уровнем износа</t>
  </si>
  <si>
    <t>0517121</t>
  </si>
  <si>
    <t>05.1.5020</t>
  </si>
  <si>
    <t>0515020</t>
  </si>
  <si>
    <t>05.1.0000</t>
  </si>
  <si>
    <t>Региональная программа "Стимулирование развития жилищного строительства на территории Ярославской области"</t>
  </si>
  <si>
    <t>0510000</t>
  </si>
  <si>
    <t>05.0.0000</t>
  </si>
  <si>
    <t>Государственная программа "Обеспечение доступным и комфортным жильем населения Ярославской области"</t>
  </si>
  <si>
    <t>0500000</t>
  </si>
  <si>
    <t>04.1.7413</t>
  </si>
  <si>
    <t>Субсидия на оборудование социально значимых объектов в целях обеспечения доступности для инвалидов за счет средств областного бюджета</t>
  </si>
  <si>
    <t>0417413</t>
  </si>
  <si>
    <t>04.1.7116</t>
  </si>
  <si>
    <t>Субсидия на проведение мероприятий по созданию в образовательных организациях условий для инклюзивного образования детей-инвалидов</t>
  </si>
  <si>
    <t>0417116</t>
  </si>
  <si>
    <t>04.1.7111</t>
  </si>
  <si>
    <t>Мероприятия по реализации региональной программы "Доступная среда" в части оборудования объектов жилищного фонда и дворовых территорий для инвалидов с ограниченными возможностями передвижения</t>
  </si>
  <si>
    <t>0417111</t>
  </si>
  <si>
    <t>04.1.7107</t>
  </si>
  <si>
    <t>Мероприятия по реализации региональной программы "Доступная среда"</t>
  </si>
  <si>
    <t>0417107</t>
  </si>
  <si>
    <t>04.1.0000</t>
  </si>
  <si>
    <t>Региональная программа "Доступная среда"</t>
  </si>
  <si>
    <t>0410000</t>
  </si>
  <si>
    <t>04.0.0000</t>
  </si>
  <si>
    <t>Государственная программа "Доступная среда в Ярославской области"</t>
  </si>
  <si>
    <t>0400000</t>
  </si>
  <si>
    <t>03.2.7090</t>
  </si>
  <si>
    <t>Реализация мероприятий региональной программы "Социальная поддержка пожилых граждан в Ярославской области"</t>
  </si>
  <si>
    <t>0327090</t>
  </si>
  <si>
    <t>03.2.7089</t>
  </si>
  <si>
    <t>Субвенция на оказание социальной помощи отдельным категориям граждан в части компенсации расходов по газификации жилых помещений и дорогостоящему лечению пожилых граждан</t>
  </si>
  <si>
    <t>0327089</t>
  </si>
  <si>
    <t>03.2.7085</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</si>
  <si>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реализации дополнительных мер социальной поддержки пожилых граждан</t>
  </si>
  <si>
    <t>0327085</t>
  </si>
  <si>
    <t>03.2.5209</t>
  </si>
  <si>
    <t>0325209</t>
  </si>
  <si>
    <t>03.2.0000</t>
  </si>
  <si>
    <t>Региональная программа "Социальная поддержка пожилых граждан в Ярославской области"</t>
  </si>
  <si>
    <t>0320000</t>
  </si>
  <si>
    <t>03.1.7424</t>
  </si>
  <si>
    <t>Ежемесячная выплата на личные расходы детям-сиротам и детям, оставшимся без попечения родителей, при достижении ими 14 лет, лицам из их числа, являющимся воспитанниками специализированных учреждений органов социальной защиты населения для несовершеннолетних, нуждающихся в социальной реабилитации</t>
  </si>
  <si>
    <t>0317424</t>
  </si>
  <si>
    <t>03.1.7308</t>
  </si>
  <si>
    <t>Государственная поддержка неработающих пенсионеров в учреждениях, подведомственных учредителю в сфере социальной поддержки населения</t>
  </si>
  <si>
    <t>0317308</t>
  </si>
  <si>
    <t>03.1.7304</t>
  </si>
  <si>
    <t>Субвенция на социальную поддержку отдельных категорий граждан в части ежемесячного пособия на ребенка</t>
  </si>
  <si>
    <t>0317304</t>
  </si>
  <si>
    <t>03.1.7089</t>
  </si>
  <si>
    <t>Субвенция на оказание социальной помощи отдельным категориям граждан</t>
  </si>
  <si>
    <t>0317089</t>
  </si>
  <si>
    <t>03.1.7088</t>
  </si>
  <si>
    <t>Субвенция на содержание специализированных учреждений в сфере социальной защиты населения</t>
  </si>
  <si>
    <t>0317088</t>
  </si>
  <si>
    <t>03.1.7087</t>
  </si>
  <si>
    <t>Субвенция на обеспечение деятельности органов местного самоуправления в сфере социальной защиты населения</t>
  </si>
  <si>
    <t>0317087</t>
  </si>
  <si>
    <t>03.1.7086</t>
  </si>
  <si>
    <t>Субвенция на денежные выплаты</t>
  </si>
  <si>
    <t>0317086</t>
  </si>
  <si>
    <t>03.1.7085</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</si>
  <si>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</si>
  <si>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0317085</t>
  </si>
  <si>
    <t>03.1.7084</t>
  </si>
  <si>
    <t>Cубвенция на оплату жилого помещения и коммунальных услуг отдельным категориям граждан, оказание мер социальной поддержки которым относится к полномочиям Ярославской области</t>
  </si>
  <si>
    <t>0317084</t>
  </si>
  <si>
    <t>03.1.7083</t>
  </si>
  <si>
    <t>Субвенция на ежемесячную денежную выплату, назначаемую при рождении третьего ребенка или последующих детей до достижения ребенком возраста трех лет, за счет средств областного бюджета</t>
  </si>
  <si>
    <t>0317083</t>
  </si>
  <si>
    <t>03.1.7081</t>
  </si>
  <si>
    <t>Мероприятия по реализации ведомственной целевой программы "Социальная поддержка населения Ярославской области"</t>
  </si>
  <si>
    <t>0317081</t>
  </si>
  <si>
    <t>03.1.7080</t>
  </si>
  <si>
    <t>Прочие учреждения в сфере социальной политики</t>
  </si>
  <si>
    <t>0317080</t>
  </si>
  <si>
    <t>03.1.7075</t>
  </si>
  <si>
    <t>Субвенция на социальную поддержку отдельных категорий граждан в части ежемесячной денежной выплаты ветеранам труда, труженикам тыла, реабилитированным лицам</t>
  </si>
  <si>
    <t>0317075</t>
  </si>
  <si>
    <t>03.1.7074</t>
  </si>
  <si>
    <t>Субвенция на предоставление гражданам субсидий на оплату жилого помещения и коммунальных услуг</t>
  </si>
  <si>
    <t>0317074</t>
  </si>
  <si>
    <t>03.1.7073</t>
  </si>
  <si>
    <t>Стационарные учреждения социального обслуживания для граждан пожилого возраста и инвалидов</t>
  </si>
  <si>
    <t>0317073</t>
  </si>
  <si>
    <t>03.1.7071</t>
  </si>
  <si>
    <t>Доплаты к пенсиям государственных служащих субъектов Российской Федерации</t>
  </si>
  <si>
    <t>0317071</t>
  </si>
  <si>
    <t>03.1.5198</t>
  </si>
  <si>
    <t>Социальная поддержка Героев Социалистического Труда и полных кавалеров ордена Трудовой Славы за счет средств Пенсионного фонда Российской Федерации</t>
  </si>
  <si>
    <t>0315198</t>
  </si>
  <si>
    <t>03.1.3009</t>
  </si>
  <si>
    <t>Социальная поддержка Героев Советского Союза, Героев Российской Федерации и полных кавалеров ордена Славы за счет средств Пенсионного фонда Российской Федерации</t>
  </si>
  <si>
    <t>0313009</t>
  </si>
  <si>
    <t>03.1.0000</t>
  </si>
  <si>
    <t>Ведомственная целевая программа "Социальная поддержка населения Ярославской области"</t>
  </si>
  <si>
    <t>0310000</t>
  </si>
  <si>
    <t>03.0.0000</t>
  </si>
  <si>
    <t>Государственная программа "Социальная поддержка населения Ярославской области"</t>
  </si>
  <si>
    <t>0300000</t>
  </si>
  <si>
    <t>02.7.7069</t>
  </si>
  <si>
    <t>Мероприятия на реализацию областной целевой программы "Развитие молодежной политики в Ярославской области"</t>
  </si>
  <si>
    <t>0277069</t>
  </si>
  <si>
    <t>02.7.0000</t>
  </si>
  <si>
    <t>Областная целевая программа "Развитие молодежной политики в Ярославской области"</t>
  </si>
  <si>
    <t>0270000</t>
  </si>
  <si>
    <t>02.6.7068</t>
  </si>
  <si>
    <t>Мероприятия по патриотическому воспитанию граждан</t>
  </si>
  <si>
    <t>0267068</t>
  </si>
  <si>
    <t>02.6.0000</t>
  </si>
  <si>
    <t>Областная целевая программа "Патриотическое воспитание и допризывная подготовка граждан Российской Федерации, проживающих на территории Ярославской области"</t>
  </si>
  <si>
    <t>0260000</t>
  </si>
  <si>
    <t>02.5.7063</t>
  </si>
  <si>
    <t>Проведение мероприятий для детей и молодежи</t>
  </si>
  <si>
    <t>0257063</t>
  </si>
  <si>
    <t>02.5.0000</t>
  </si>
  <si>
    <t>Ведомственная целевая программа "Реализация государственной молодежной политики в Ярославской области"</t>
  </si>
  <si>
    <t>0250000</t>
  </si>
  <si>
    <t>02.4.7061</t>
  </si>
  <si>
    <t>Мероприятия, проводимые в целях модернизации системы профессионального образования</t>
  </si>
  <si>
    <t>0247061</t>
  </si>
  <si>
    <t>02.4.0000</t>
  </si>
  <si>
    <t>Областная целевая программа "Модернизация профессионального образования в соответствии с приоритетными направлениями развития экономики Ярославской области"</t>
  </si>
  <si>
    <t>0240000</t>
  </si>
  <si>
    <t>02.2.7456</t>
  </si>
  <si>
    <t>Субсидия на создание в общеобразовательных организациях, расположенных в сельской местности, условий для занятий физической культурой и спортом</t>
  </si>
  <si>
    <t>0227456</t>
  </si>
  <si>
    <t>02.2.7416</t>
  </si>
  <si>
    <t>Реализация мероприятий по строительству дошкольных образовательных организаций за счет средств областного бюджета</t>
  </si>
  <si>
    <t>0227416</t>
  </si>
  <si>
    <t>02.2.7058</t>
  </si>
  <si>
    <t>Субсидия на реализацию мероприятий по разработке и государственной экспертизе проектно-сметной документации на строительство дошкольных образовательных организаций</t>
  </si>
  <si>
    <t>0227058</t>
  </si>
  <si>
    <t>02.2.7057</t>
  </si>
  <si>
    <t>Субсидия на реализацию мероприятий по строительству и реконструкции дошкольных образовательных организаций за счет средств областного бюджета</t>
  </si>
  <si>
    <t>0227057</t>
  </si>
  <si>
    <t>02.2.7056</t>
  </si>
  <si>
    <t>Субсидия на ремонт зданий, возвращенных системе образования, и функционирующих дошкольных и общеобразовательных организаций</t>
  </si>
  <si>
    <t>0227056</t>
  </si>
  <si>
    <t>02.2.5097</t>
  </si>
  <si>
    <t>Субсидия на создание в общеобразовательных организациях, расположенных в сельской местности, условий для занятий физической культурой и спортом за счет средств федерального бюджета</t>
  </si>
  <si>
    <t>0225097</t>
  </si>
  <si>
    <t>02.2.0000</t>
  </si>
  <si>
    <t>Областная целевая программа "Обеспечение доступности дошкольного образования в Ярославской области"</t>
  </si>
  <si>
    <t>0220000</t>
  </si>
  <si>
    <t>02.1.7456</t>
  </si>
  <si>
    <t>0217456</t>
  </si>
  <si>
    <t>02.1.7426</t>
  </si>
  <si>
    <t>Денежная компенсация на обеспечение имуществом при выпуске из образовательной организации детям-сиротам и детям, оставшимся без попечения родителей, лицам из их числа, являющимся выпускниками организаций, осуществляющих образовательную деятельность, и обучившимся по имеющим государственную аккредитацию образовательным программам, в сфере образования</t>
  </si>
  <si>
    <t>0217426</t>
  </si>
  <si>
    <t>02.1.7425</t>
  </si>
  <si>
    <t>Ежегодная выплата на приобретение учебной литературы и письменных принадлежностей детям-сиротам и детям, оставшимся без попечения родителей, лицам из их числа, обучающимся по имеющим государственную аккредитацию образовательным программам среднего профессионального образования в образовательных организациях по очной форме, в сфере образования</t>
  </si>
  <si>
    <t>0217425</t>
  </si>
  <si>
    <t>02.1.7424</t>
  </si>
  <si>
    <t>Ежемесячная выплата на личные расходы детям-сиротам и детям, оставшимся без попечения родителей, при достижении ими 14 лет, лицам из их числа, являющимся воспитанниками образовательных организаций и обучающимся по имеющим государственную аккредитацию образовательным программам, в сфере образования</t>
  </si>
  <si>
    <t>0217424</t>
  </si>
  <si>
    <t>02.1.7423</t>
  </si>
  <si>
    <t>Единовременное денежное пособие при выпуске из образовательной организации детям-сиротам и детям, оставшимся без попечения родителей, лицам из их числа, являющимся выпускниками организаций, осуществляющих образовательную деятельность, и обучившимся по имеющим государственную аккредитацию образовательным программам, в сфере образования</t>
  </si>
  <si>
    <t>0217423</t>
  </si>
  <si>
    <t>02.1.7311</t>
  </si>
  <si>
    <t>Субвенция на организацию образовательного процесса в дошкольных образовательных организациях</t>
  </si>
  <si>
    <t>0217311</t>
  </si>
  <si>
    <t>02.1.7055</t>
  </si>
  <si>
    <t>Субвенция на обеспечение деятельности органов опеки и попечительства</t>
  </si>
  <si>
    <t>0217055</t>
  </si>
  <si>
    <t>02.1.7054</t>
  </si>
  <si>
    <t>Государственная поддержка неработающих пенсионеров в учреждениях, подведомственных учредителю в сфере образования</t>
  </si>
  <si>
    <t>0217054</t>
  </si>
  <si>
    <t>02.1.7052</t>
  </si>
  <si>
    <t>Субвенция на организацию образовательного процесса в общеобразовательных организациях</t>
  </si>
  <si>
    <t>0217052</t>
  </si>
  <si>
    <t>02.1.7050</t>
  </si>
  <si>
    <t>Субвенция на государственную поддержку опеки и попечительства</t>
  </si>
  <si>
    <t>0217050</t>
  </si>
  <si>
    <t>02.1.7047</t>
  </si>
  <si>
    <t>Субсидия на государственную поддержку материально-технической базы образовательных организаций Ярославской области</t>
  </si>
  <si>
    <t>0217047</t>
  </si>
  <si>
    <t>02.1.7046</t>
  </si>
  <si>
    <t>Субвенция на содержание ребенка в семье опекуна и приемной семье, а также вознаграждение, причитающееся приемному родителю</t>
  </si>
  <si>
    <t>0217046</t>
  </si>
  <si>
    <t>02.1.7043</t>
  </si>
  <si>
    <t>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</si>
  <si>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0217043</t>
  </si>
  <si>
    <t>02.1.7042</t>
  </si>
  <si>
    <t>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в государственных профессиональных образовательных организациях</t>
  </si>
  <si>
    <t>0217042</t>
  </si>
  <si>
    <t>02.1.7039</t>
  </si>
  <si>
    <t>Государственная поддержка в сфере образования</t>
  </si>
  <si>
    <t>0217039</t>
  </si>
  <si>
    <t>02.1.7031</t>
  </si>
  <si>
    <t>Обеспечение деятельности учреждений, подведомственных учредителю в сфере образования</t>
  </si>
  <si>
    <t>0217031</t>
  </si>
  <si>
    <t>02.1.5260</t>
  </si>
  <si>
    <t>Субвенция на выплату единовременного пособия при всех формах устройства детей, лишенных родительского попечения, в семью за счет средств федерального бюджета</t>
  </si>
  <si>
    <t>0215260</t>
  </si>
  <si>
    <t>02.1.5097</t>
  </si>
  <si>
    <t>Субсидия на создание в общеобразовательных организациях, расположенных в сельской местности, условий для занятий физической культурой и спортом, за счет средств федерального бюджета</t>
  </si>
  <si>
    <t>0215097</t>
  </si>
  <si>
    <t>02.1.3893</t>
  </si>
  <si>
    <t>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t>
  </si>
  <si>
    <t>0213893</t>
  </si>
  <si>
    <t>02.1.0000</t>
  </si>
  <si>
    <t>Ведомственная целевая программа департамента образования Ярославской области</t>
  </si>
  <si>
    <t>0210000</t>
  </si>
  <si>
    <t>02.0.0000</t>
  </si>
  <si>
    <t>Государственная программа "Развитие образования и молодежная политика в Ярославской области"</t>
  </si>
  <si>
    <t>0200000</t>
  </si>
  <si>
    <t>01.3.7026</t>
  </si>
  <si>
    <t>Обязательное медицинское страхование неработающего населения (детей)</t>
  </si>
  <si>
    <t>0137026</t>
  </si>
  <si>
    <t>01.3.7024</t>
  </si>
  <si>
    <t>Закупки лекарственных препаратов и медицинского оборудования</t>
  </si>
  <si>
    <t>0137024</t>
  </si>
  <si>
    <t>01.3.7023</t>
  </si>
  <si>
    <t>Мероприятия в области здравоохранения</t>
  </si>
  <si>
    <t>0137023</t>
  </si>
  <si>
    <t>01.3.7020</t>
  </si>
  <si>
    <t>Организация обеспечения лиц,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лиц после трансплантации органов и (или) тканей лекарственными препаратами за счет средств областного бюджета</t>
  </si>
  <si>
    <t>0137020</t>
  </si>
  <si>
    <t>01.3.7007</t>
  </si>
  <si>
    <t>Обеспечение деятельности учреждений, подведомственных учредителю в сфере здравоохранения</t>
  </si>
  <si>
    <t>0137007</t>
  </si>
  <si>
    <t>01.3.7006</t>
  </si>
  <si>
    <t>Мероприятия по обеспечению мобилизационной готовности экономики</t>
  </si>
  <si>
    <t>0137006</t>
  </si>
  <si>
    <t>01.3.5482</t>
  </si>
  <si>
    <t>0135482</t>
  </si>
  <si>
    <t>01.3.5161</t>
  </si>
  <si>
    <t>Реализация отдельных полномочий в области лекарственного обеспечения за счет средств федерального бюджета</t>
  </si>
  <si>
    <t>0135161</t>
  </si>
  <si>
    <t>01.3.3093</t>
  </si>
  <si>
    <t>Оказание отдельным категориям граждан государственной социальной помощи по обеспечению лекарственными средствами, изделиями медицинского назначения, а также специализированными продуктами лечебного питания для детей-инвалидов за счет средств федерального бюджета</t>
  </si>
  <si>
    <t>0133093</t>
  </si>
  <si>
    <t>01.3.0000</t>
  </si>
  <si>
    <t>Ведомственная целевая программа департамента здравоохранения и фармации Ярославской области</t>
  </si>
  <si>
    <t>0130000</t>
  </si>
  <si>
    <t>01.1.7001</t>
  </si>
  <si>
    <t>Строительство и реконструкция объектов здравоохранения</t>
  </si>
  <si>
    <t>0117001</t>
  </si>
  <si>
    <t>01.1.0000</t>
  </si>
  <si>
    <t>Областная целевая программа "Развитие материально-технической базы медицинских организаций Ярославской области"</t>
  </si>
  <si>
    <t>0110000</t>
  </si>
  <si>
    <t>01.0.0000</t>
  </si>
  <si>
    <t>Государственная программа "Развитие здравоохранения в Ярославской области"</t>
  </si>
  <si>
    <t>0100000</t>
  </si>
  <si>
    <t>Вид расходов</t>
  </si>
  <si>
    <t>Код целевой классификации</t>
  </si>
  <si>
    <t>Наименование</t>
  </si>
  <si>
    <t>к Закону Ярославской области</t>
  </si>
  <si>
    <t>Бюджетные инвестиции в объекты капитального строительства государственной (муниципальной) собственностиПриобретение товаров, работ, услуг в пользу граждан в целях их социального обеспеченияПриобретение товаров, работ, услуг в пользу граждан в целях их социального обеспеченияПриобретение товаров, работ, услуг в пользу граждан в целях их социального обеспеченияПрочая закупка товаров, работ и услуг для обеспечения государственных (муниципальных) нуждУплата прочих налогов, сборовИные выплаты персоналу казенных учреждений, за исключением фонда оплаты трудаЗакупка товаров, работ, услуг в целях капитального ремонта государственного (муниципального) имуществаПрочая закупка товаров, работ и услуг для обеспечения государственных (муниципальных) нуждСубсидии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бюджетным учреждениям на иные целиСубсидии автономным учреждениям на иные целиУплата прочих налогов, сборовПриобретение товаров, работ, услуг в пользу граждан в целях их социального обеспеченияПрочая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нуждПриобретение товаров, работ, услуг в пользу граждан в целях их социального обеспеченияПособия и компенсации гражданам и иные социальные выплаты, кроме публичных нормативных обязательствМежбюджетные трансферты бюджету Федерального фонда обязательного медицинского страхованияСубсидии бюджетным учреждениям на иные целиСубсидии автономным учреждениям на иные целиСубсидии, за исключением субсидий на софинансирование капитальных вложений в объекты государственной (муниципальной) собственностиСубвенцииФонд оплаты труда казенных учреждений и взносы по обязательному социальному страхованиюСубсидии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бюджетным учреждениям на иные целиСубсидии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автономным учреждениям на иные целиПрочая закупка товаров, работ и услуг для обеспечения государственных (муниципальных) нуждСубсидии автономным учреждениям на иные целиСубсидии бюджетным учреждениям на иные целиСубсидии автономным учреждениям на иные целиСубвенцииСубвенцииСубсидии, за исключением субсидий на софинансирование капитальных вложений в объекты государственной (муниципальной) собственностиСубвенцииСубвенцииПособия, компенсации, меры социальной поддержки по публичным нормативным обязательствамСубсидии бюджетным учреждениям на иные целиСубсидии автономным учреждениям на иные целиСубвенцииСубвенцииПособия, компенсации, меры социальной поддержки по публичным нормативным обязательствамПособия, компенсации, меры социальной поддержки по публичным нормативным обязательствамПособия, компенсации, меры социальной поддержки по публичным нормативным обязательствамПособия, компенсации, меры социальной поддержки по публичным нормативным обязательствамСубсидии, за исключением субсидий на софинансирование капитальных вложений в объекты государственной (муниципальной) собственностиСубсидии, за исключением субсидий на софинансирование капитальных вложений в объекты государственной (муниципальной) собственностиСубсидии, за исключением субсидий на софинансирование капитальных вложений в объекты государственной (муниципальной) собственностиСубсидии на софинансирование капитальных вложений в объекты государственной (муниципальной) собственностиСубсидии на софинансирование капитальных вложений в объекты государственной (муниципальной) собственностиБюджетные инвестиции в объекты капитального строительства государственной (муниципальной) собственностиСубсидии, за исключением субсидий на софинансирование капитальных вложений в объекты государственной (муниципальной) собственностиИные выплаты персоналу государственных (муниципальных) органов, за исключением фонда оплаты трудаПрочая закупка товаров, работ и услуг для обеспечения государственных (муниципальных) нуждСубсидии бюджетным учреждениям на иные целиСубсидии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автономным учреждениям на иные целиПрочая закупка товаров, работ и услуг для обеспечения государственных (муниципальных) нуждСубсидии некоммерческим организациям (за исключением государственных (муниципальных) учреждений)Резервные средстваПрочая закупка товаров, работ и услуг для обеспечения государственных (муниципальных) нуждСубсидии некоммерческим организациям (за исключением государственных (муниципальных) учреждений)Прочая закупка товаров, работ и услуг для обеспечения государственных (муниципальных) нуждСубсидии автономным учреждениям на иные целиРезервные средстваПрочая закупка товаров, работ и услуг для обеспечения государственных (муниципальных) нуждПособия, компенсации, меры социальной поддержки по публичным нормативным обязательствамПрочая закупка товаров, работ и услуг для обеспечения государственных (муниципальных) нуждПособия, компенсации, меры социальной поддержки по публичным нормативным обязательствамПрочая закупка товаров, работ и услуг для обеспечения государственных (муниципальных) нуждИные пенсии, социальные доплаты к пенсиямФонд оплаты труда казенных учреждений и взносы по обязательному социальному страхованиюИные выплаты персоналу казенных учреждений, за исключением фонда оплаты трудаЗакупка товаров, работ, услуг в целях капитального ремонта государственного (муниципального) имуществаПрочая закупка товаров, работ и услуг для обеспечения государственных (муниципальных) нуждСубсидии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бюджетным учреждениям на иные целиУплата прочих налогов, сборовСубвенцииСубвенцииФонд оплаты труда казенных учреждений и взносы по обязательному социальному страхованиюИные выплаты персоналу казенных учреждений, за исключением фонда оплаты трудаЗакупка товаров, работ, услуг в целях капитального ремонта государственного (муниципального) имуществаПрочая закупка товаров, работ и услуг для обеспечения государственных (муниципальных) нуждПособия и компенсации гражданам и иные социальные выплаты, кроме публичных нормативных обязательствСубсидии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бюджетным учреждениям на иные целиУплата налога на имущество организаций и земельного налогаУплата прочих налогов, сборовПрочая закупка товаров, работ и услуг для обеспечения государственных (муниципальных) нуждРезервные средстваСубвенцииСубвенцииСубвенцииСубвенцииСубвенцииСубвенцииСубвенцииСубвенцииПособия, компенсации, меры социальной поддержки по публичным нормативным обязательствамСубсидии бюджетным учреждениям на иные целиПособия, компенсации, меры социальной поддержки по публичным нормативным обязательствамСубвенцииСубсидии бюджетным учреждениям на иные целиСубвенцииСубвенцииПрочая закупка товаров, работ и услуг для обеспечения государственных (муниципальных) нуждСубсидии бюджетным учреждениям на иные целиСубсидии бюджетным учреждениям на иные целиСубсидии автономным учреждениям на иные целиЗакупка товаров, работ, услуг в целях капитального ремонта государственного (муниципального) имуществаПриобретение товаров, работ, услуг в пользу граждан в целях их социального обеспеченияСубсидии некоммерческим организациям (за исключением государственных (муниципальных) учреждений)Субсидии, за исключением субсидий на софинансирование капитальных вложений в объекты государственной (муниципальной) собственностиСубсидии, за исключением субсидий на софинансирование капитальных вложений в объекты государственной (муниципальной) собственностиСубсидии, за исключением субсидий на софинансирование капитальных вложений в объекты государственной (муниципальной) собственностиСубсидии на софинансирование капитальных вложений в объекты государственной (муниципальной) собственностиСубсидии, за исключением субсидий на софинансирование капитальных вложений в объекты государственной (муниципальной) собственностиСубсидии, за исключением субсидий на софинансирование капитальных вложений в объекты государственной (муниципальной) собственностиСубсидии на софинансирование капитальных вложений в объекты государственной (муниципальной) собственностиБюджетные инвестиции иным юридическим лицам, за исключением бюджетных инвестиций в объекты капитального строительстваСубсидии на софинансирование капитальных вложений в объекты государственной (муниципальной) собственностиСубсидии на софинансирование капитальных вложений в объекты государственной (муниципальной) собственностиФонд оплаты труда казенных учреждений и взносы по обязательному социальному страхованиюПрочая закупка товаров, работ и услуг для обеспечения государственных (муниципальных) нуждПриобретение товаров, работ, услуг в пользу граждан в целях их социального обеспеченияИные выплаты населениюПрочая закупка товаров, работ и услуг для обеспечения государственных (муниципальных) нуждПособия и компенсации гражданам и иные социальные выплаты, кроме публичных нормативных обязательствПрочая закупка товаров, работ и услуг для обеспечения государственных (муниципальных) нуждСубсидии бюджетным учреждениям на иные целиСубсидии автономным учреждениям на иные целиИные выплаты персоналу казенных учреждений, за исключением фонда оплаты трудаПрочая закупка товаров, работ и услуг для обеспечения государственных (муниципальных) нуждУплата налога на имущество организаций и земельного налогаУплата прочих налогов, сборовПрочая закупка товаров, работ и услуг для обеспечения государственных (муниципальных) нуждСубсидии юридическим лицам (кроме некоммерческих организаций), индивидуальным предпринимателям, физическим лицамПрочая закупка товаров, работ и услуг для обеспечения государственных (муниципальных) нуждИные выплаты персоналу казенных учреждений, за исключением фонда оплаты трудаПрочая закупка товаров, работ и услуг для обеспечения государственных (муниципальных) нуждУплата налога на имущество организаций и земельного налогаПрочая закупка товаров, работ и услуг для обеспечения государственных (муниципальных) нуждСубсидии автономным учреждениям на иные целиСубсидии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бюджетным учреждениям на иные целиСубсидии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автономным учреждениям на иные целиРезервные средстваСубсидии бюджетным учреждениям на иные целиПрочая закупка товаров, работ и услуг для обеспечения государственных (муниципальных) нуждСубсидии, за исключением субсидий на софинансирование капитальных вложений в объекты государственной (муниципальной) собственностиРезервные средстваБюджетные инвестиции в объекты капитального строительства государственной (муниципальной) собственностиСубсидии на софинансирование капитальных вложений в объекты государственной (муниципальной) собственностиСубсидии, за исключением субсидий на софинансирование капитальных вложений в объекты государственной (муниципальной) собственностиПрочая закупка товаров, работ и услуг для обеспечения государственных (муниципальных) нуждБюджетные инвестиции в объекты капитального строительства государственной (муниципальной) собственностиПрочая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нуждСубсидии, за исключением субсидий на софинансирование капитальных вложений в объекты государственной (муниципальной) собственностиСубсидии, за исключением субсидий на софинансирование капитальных вложений в объекты государственной (муниципальной) собственностиСубсидии на софинансирование капитальных вложений в объекты государственной (муниципальной) собственностиПрочая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нуждПремии и грантыИные выплаты населениюСубсидии некоммерческим организациям (за исключением государственных (муниципальных) учреждений)Резервные средстваГранты в форме субсидии бюджетным учреждениямГранты в форме субсидии автономным учреждениямСубсидии некоммерческим организациям (за исключением государственных (муниципальных) учреждений)Бюджетные инвестиции на приобретение объектов недвижимого имущества в государственную (муниципальную) собственностьСубсидии на софинансирование капитальных вложений в объекты государственной (муниципальной) собственностиСубсидии, за исключением субсидий на софинансирование капитальных вложений в объекты государственной (муниципальной) собственностиПрочая закупка товаров, работ и услуг для обеспечения государственных (муниципальных) нуждСубсидии некоммерческим организациям (за исключением государственных (муниципальных) учреждений)Субсидии на софинансирование капитальных вложений в объекты государственной (муниципальной) собственностиСубсидии на софинансирование капитальных вложений в объекты государственной (муниципальной) собственностиСубсидии некоммерческим организациям (за исключением государственных (муниципальных) учреждений)Фонд оплаты труда казенных учреждений и взносы по обязательному социальному страхованиюЗакупка товаров, работ, услуг в целях формирования государственного материального резерва вне рамок государственного оборонного заказаПрочая закупка товаров, работ и услуг для обеспечения государственных (муниципальных) нуждЗакупка товаров, работ, услуг в целях формирования государственного материального резерва вне рамок государственного оборонного заказаБюджетные инвестиции в объекты капитального строительства государственной (муниципальной) собственностиПрочая закупка товаров, работ и услуг для обеспечения государственных (муниципальных) нуждБюджетные инвестиции иным юридическим лицам в объекты капитального строительстваСубсидии, за исключением субсидий на софинансирование капитальных вложений в объекты государственной (муниципальной) собственностиСубсидии юридическим лицам (кроме некоммерческих организаций), индивидуальным предпринимателям, физическим лицамПрочая закупка товаров, работ и услуг для обеспечения государственных (муниципальных) нуждСубсидии юридическим лицам (кроме некоммерческих организаций), индивидуальным предпринимателям, физическим лицамФонд оплаты труда казенных учреждений и взносы по обязательному социальному страхованиюПрочая закупка товаров, работ и услуг для обеспечения государственных (муниципальных) нуждСубсидии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работ)Прочая закупка товаров, работ и услуг для обеспечения государственных (муниципальных) нуждСубсидии юридическим лицам (кроме некоммерческих организаций), индивидуальным предпринимателям, физическим лицамПрочая закупка товаров, работ и услуг для обеспечения государственных (муниципальных) нуждСубсидии, за исключением субсидий на софинансирование капитальных вложений в объекты государственной (муниципальной) собственностиСубсидии некоммерческим организациям (за исключением государственных (муниципальных) учреждений)Прочая закупка товаров, работ и услуг для обеспечения государственных (муниципальных) нуждСубсидии автономным учреждениям на иные целиСубсидии некоммерческим организациям (за исключением государственных (муниципальных) учреждений)Прочая закупка товаров, работ и услуг для обеспечения государственных (муниципальных) нуждСубсидии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бюджетным учреждениям на иные целиПрочая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нуждСубсидии бюджетным учреждениям на иные целиПрочая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нуждУплата прочих налогов, сборовЗакупка товаров, работ, услуг в целях формирования государственного материального резерва вне рамок государственного оборонного заказаСубсидии юридическим лицам (кроме некоммерческих организаций), индивидуальным предпринимателям, физическим лицамСубсидии юридическим лицам (кроме некоммерческих организаций), индивидуальным предпринимателям, физическим лицамСубвенцииСубвенцииСубсидии юридическим лицам (кроме некоммерческих организаций), индивидуальным предпринимателям, физическим лицамПрочая закупка товаров, работ и услуг для обеспечения государственных (муниципальных) нуждСубсидии юридическим лицам (кроме некоммерческих организаций), индивидуальным предпринимателям, физическим лицамСубсидии юридическим лицам (кроме некоммерческих организаций), индивидуальным предпринимателям, физическим лицамСубсидии юридическим лицам (кроме некоммерческих организаций), индивидуальным предпринимателям, физическим лицамСубсидии юридическим лицам (кроме некоммерческих организаций), индивидуальным предпринимателям, физическим лицамСубсидии юридическим лицам (кроме некоммерческих организаций), индивидуальным предпринимателям, физическим лицамСубсидии юридическим лицам (кроме некоммерческих организаций), индивидуальным предпринимателям, физическим лицамСубсидии юридическим лицам (кроме некоммерческих организаций), индивидуальным предпринимателям, физическим лицамСубсидии юридическим лицам (кроме некоммерческих организаций), индивидуальным предпринимателям, физическим лицамСубсидии юридическим лицам (кроме некоммерческих организаций), индивидуальным предпринимателям, физическим лицамСубсидии юридическим лицам (кроме некоммерческих организаций), индивидуальным предпринимателям, физическим лицамСубсидии юридическим лицам (кроме некоммерческих организаций), индивидуальным предпринимателям, физическим лицамСубсидии юридическим лицам (кроме некоммерческих организаций), индивидуальным предпринимателям, физическим лицамСубсидии юридическим лицам (кроме некоммерческих организаций), индивидуальным предпринимателям, физическим лицамСубсидии юридическим лицам (кроме некоммерческих организаций), индивидуальным предпринимателям, физическим лицамСубсидии юридическим лицам (кроме некоммерческих организаций), индивидуальным предпринимателям, физическим лицамСубсидии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некоммерческим организациям (за исключением государственных (муниципальных) учреждений)Субсидии юридическим лицам (кроме некоммерческих организаций), индивидуальным предпринимателям, физическим лицамСубсидии юридическим лицам (кроме некоммерческих организаций), индивидуальным предпринимателям, физическим лицамСубсидии юридическим лицам (кроме некоммерческих организаций), индивидуальным предпринимателям, физическим лицамСубсидии юридическим лицам (кроме некоммерческих организаций), индивидуальным предпринимателям, физическим лицамСубсидии юридическим лицам (кроме некоммерческих организаций), индивидуальным предпринимателям, физическим лицамСубсидии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бюджетным учреждениям на иные целиСубсидии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работ)СубвенцииСубвенцииФонд оплаты труда казенных учреждений и взносы по обязательному социальному страхованиюИные выплаты персоналу казенных учреждений, за исключением фонда оплаты трудаПрочая закупка товаров, работ и услуг для обеспечения государственных (муниципальных) нуждУплата налога на имущество организаций и земельного налогаСубсидии, за исключением субсидий на софинансирование капитальных вложений в объекты государственной (муниципальной) собственностиПрочая закупка товаров, работ и услуг для обеспечения государственных (муниципальных) нуждСубсидии юридическим лицам (кроме некоммерческих организаций), индивидуальным предпринимателям, физическим лицамПрочая закупка товаров, работ и услуг для обеспечения государственных (муниципальных) нуждРезервные средстваРезервные средстваПрочая закупка товаров, работ и услуг для обеспечения государственных (муниципальных) нуждРезервные средстваПрочая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нуждБюджетные инвестиции на приобретение объектов недвижимого имущества в государственную (муниципальную) собственностьБюджетные инвестиции на приобретение объектов недвижимого имущества в государственную (муниципальную) собственностьСубсидии автономным учреждениям на иные целиПрочая закупка товаров, работ и услуг для обеспечения государственных (муниципальных) нуждПремии и грантыПрочая закупка товаров, работ и услуг для обеспечения государственных (муниципальных) нуждСубсидии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некоммерческим организациям (за исключением государственных (муниципальных) учреждений)Субсидии, за исключением субсидий на софинансирование капитальных вложений в объекты государственной (муниципальной) собственностиПрочая закупка товаров, работ и услуг для обеспечения государственных (муниципальных) нуждСубсидии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некоммерческим организациям (за исключением государственных (муниципальных) учреждений)Субсидии, за исключением субсидий на софинансирование капитальных вложений в объекты государственной (муниципальной) собственностиПрочая закупка товаров, работ и услуг для обеспечения государственных (муниципальных) нуждУплата налога на имущество организаций и земельного налогаСубсидии бюджетным учреждениям на иные целиСубсидии автономным учреждениям на иные целиСубсидии некоммерческим организациям (за исключением государственных (муниципальных) учреждений)Прочая закупка товаров, работ и услуг для обеспечения государственных (муниципальных) нуждСубвенцииУплата налога на имущество организаций и земельного налогаПрочая закупка товаров, работ и услуг для обеспечения государственных (муниципальных) нуждФонд оплаты труда государственных (муниципальных) органов и взносы по обязательному социальному страхованиюФонд оплаты труда государственных (муниципальных) органов и взносы по обязательному социальному страхованиюИные выплаты персоналу государственных (муниципальных) органов, за исключением фонда оплаты трудаЗакупка товаров, работ, услуг в целях капитального ремонта государственного (муниципального) имуществаПрочая закупка товаров, работ и услуг для обеспечения государственных (муниципальных) нуждПособия и компенсации гражданам и иные социальные выплаты, кроме публичных нормативных обязательствУплата налога на имущество организаций и земельного налогаУплата прочих налогов, сборовИные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полномочийЗакупка товаров, работ, услуг в целях капитального ремонта государственного (муниципального) имуществаПрочая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нуждФонд оплаты труда казенных учреждений и взносы по обязательному социальному страхованиюПрочая закупка товаров, работ и услуг для обеспечения государственных (муниципальных) нуждСубсидии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работ)Уплата прочих налогов, сборовПрочая закупка товаров, работ и услуг для обеспечения государственных (муниципальных) нуждПособия, компенсации, меры социальной поддержки по публичным нормативным обязательствамФонд оплаты труда государственных (муниципальных) органов и взносы по обязательному социальному страхованиюПрочая закупка товаров, работ и услуг для обеспечения государственных (муниципальных) нуждСубсидии некоммерческим организациям (за исключением государственных (муниципальных) учреждений)Исполнение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должностныхРезервные средства</t>
  </si>
  <si>
    <t>2015 год             (руб.)</t>
  </si>
  <si>
    <t>Итого</t>
  </si>
  <si>
    <t>Приложение 3</t>
  </si>
  <si>
    <t>от 25.12.2014 № 85-з</t>
  </si>
  <si>
    <r>
      <t>"Приложение 6</t>
    </r>
    <r>
      <rPr>
        <vertAlign val="superscript"/>
        <sz val="12"/>
        <rFont val="Times New Roman"/>
        <family val="1"/>
        <charset val="204"/>
      </rPr>
      <t>3</t>
    </r>
  </si>
  <si>
    <t>"</t>
  </si>
  <si>
    <t>Мероприятия на укрепление материально-технической базы учреждений социального обслуживания населения и оказание адресной социальной помощи неработающим пенсионерам за счет средств Пенсионного фонда Российской Федерации</t>
  </si>
  <si>
    <t>Субсидия на выполнение органами местного самоуправления муниципальных образований Ярославской области полномочий по организации теплоснабжения</t>
  </si>
  <si>
    <t>14.4.7450</t>
  </si>
  <si>
    <r>
      <t>Изменение расходов областного бюджета по целевым статьям                             (государственным программам и непрограммным направлениям                                         деятельности) и группам видов расходов классификации расходов                                             бюджетов Российской Федерации на 2015 год, предусмотренных
 приложениями 6, 6</t>
    </r>
    <r>
      <rPr>
        <b/>
        <vertAlign val="superscript"/>
        <sz val="14"/>
        <rFont val="Times New Roman"/>
        <family val="1"/>
        <charset val="204"/>
      </rPr>
      <t xml:space="preserve">1 </t>
    </r>
    <r>
      <rPr>
        <b/>
        <sz val="14"/>
        <rFont val="Times New Roman"/>
        <family val="1"/>
        <charset val="204"/>
      </rPr>
      <t>и</t>
    </r>
    <r>
      <rPr>
        <b/>
        <vertAlign val="superscript"/>
        <sz val="14"/>
        <rFont val="Times New Roman"/>
        <family val="1"/>
        <charset val="204"/>
      </rPr>
      <t xml:space="preserve"> </t>
    </r>
    <r>
      <rPr>
        <b/>
        <sz val="14"/>
        <rFont val="Times New Roman"/>
        <family val="1"/>
        <charset val="204"/>
      </rPr>
      <t>6</t>
    </r>
    <r>
      <rPr>
        <b/>
        <vertAlign val="superscript"/>
        <sz val="14"/>
        <rFont val="Times New Roman"/>
        <family val="1"/>
        <charset val="204"/>
      </rPr>
      <t>2</t>
    </r>
    <r>
      <rPr>
        <b/>
        <sz val="14"/>
        <rFont val="Times New Roman"/>
        <family val="1"/>
        <charset val="204"/>
      </rPr>
      <t xml:space="preserve"> к Закону Ярославской области "Об областном бюджете на 2015 год и на плановый период 2016 и 2017 годов"</t>
    </r>
  </si>
  <si>
    <t>Реализация мероприятий, направленных на улучшение лекарственного обеспечения граждан, за счет средств федерального бюджета</t>
  </si>
  <si>
    <t>Субсидия на государственную поддержку молодых семей Ярославской области в приобретении (строительстве) жилья за счет средств федерального бюджета</t>
  </si>
  <si>
    <t>Мероприятия, направленные на восстановление и экологическую реабилитацию  водных объектов (природоохранные мероприятия), за счет средств областного бюджета</t>
  </si>
  <si>
    <t>Региональная программа "Развитие комплексной системы обращения с твердыми коммунальными отходами на территории Ярославской области"</t>
  </si>
  <si>
    <t>Мероприятия, направленные на возмещение части процентной ставки по краткосрочным кредитам (займам) на развитие молочного скотоводства, за счет средств федерального бюджета</t>
  </si>
  <si>
    <t>Мероприятия, направленные на возмещение части процентной ставки по инвестиционным кредитам (займам) на строительство и реконструкцию объектов для молочного скотоводства, за счет средств федерального бюджета</t>
  </si>
  <si>
    <t>Мероприятия, направленные на возмещение части процентной ставки по краткосрочным кредитам (займам) на переработку продукции растениеводства и животноводства, за счет средств федерального бюджета</t>
  </si>
  <si>
    <t>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областного бюджета</t>
  </si>
  <si>
    <t>05.1.7120</t>
  </si>
  <si>
    <t>Содействие решению вопросов местного значения по обращениям депутатов Ярославской областной Думы</t>
  </si>
  <si>
    <t>39.4.0000</t>
  </si>
  <si>
    <t>Мероприятия по содействию решению вопросов местного значения по обращениям депутатов Ярославской областной Думы</t>
  </si>
  <si>
    <t>39.4.7443</t>
  </si>
  <si>
    <t>от 05.10.2015 № 75-з</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</si>
</sst>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numFmts>
  <fonts count="9"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i/>
      <sz val="12"/>
      <name val="Times New Roman"/>
      <family val="1"/>
      <charset val="204"/>
    </font>
    <font>
      <b/>
      <sz val="14"/>
      <name val="Times New Roman"/>
      <family val="1"/>
      <charset val="204"/>
    </font>
    <font>
      <vertAlign val="superscript"/>
      <sz val="12"/>
      <name val="Times New Roman"/>
      <family val="1"/>
      <charset val="204"/>
    </font>
    <font>
      <b/>
      <vertAlign val="superscript"/>
      <sz val="14"/>
      <name val="Times New Roman"/>
      <family val="1"/>
      <charset val="204"/>
    </font>
    <font>
      <sz val="12"/>
      <name val="Times New Roman"/>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s>
  <cellStyleXfs count="2">
    <xf numFmtId="0" fontId="0" fillId="0" borderId="0"/>
    <xf numFmtId="0" fontId="1" fillId="0" borderId="0"/>
  </cellStyleXfs>
  <cellXfs count="55">
    <xf numFmtId="0" fontId="0" fillId="0" borderId="0" xfId="0"/>
    <xf numFmtId="0" fontId="1" fillId="0" borderId="0" xfId="1"/>
    <xf numFmtId="0" fontId="1" fillId="0" borderId="0" xfId="1" applyProtection="1">
      <protection hidden="1"/>
    </xf>
    <xf numFmtId="0" fontId="3" fillId="0" borderId="2" xfId="1" applyFont="1" applyFill="1" applyBorder="1" applyAlignment="1" applyProtection="1">
      <protection hidden="1"/>
    </xf>
    <xf numFmtId="0" fontId="3" fillId="0" borderId="1" xfId="1" applyFont="1" applyFill="1" applyBorder="1" applyAlignment="1" applyProtection="1">
      <protection hidden="1"/>
    </xf>
    <xf numFmtId="0" fontId="2" fillId="0" borderId="1" xfId="1" applyFont="1" applyFill="1" applyBorder="1" applyAlignment="1" applyProtection="1">
      <protection hidden="1"/>
    </xf>
    <xf numFmtId="0" fontId="1" fillId="0" borderId="2" xfId="1" applyBorder="1" applyProtection="1">
      <protection hidden="1"/>
    </xf>
    <xf numFmtId="0" fontId="1" fillId="0" borderId="1" xfId="1" applyBorder="1" applyProtection="1">
      <protection hidden="1"/>
    </xf>
    <xf numFmtId="0" fontId="3" fillId="0" borderId="3" xfId="1" applyNumberFormat="1" applyFont="1" applyFill="1" applyBorder="1" applyAlignment="1" applyProtection="1">
      <alignment horizontal="center" vertical="center"/>
      <protection hidden="1"/>
    </xf>
    <xf numFmtId="0" fontId="3" fillId="0" borderId="3" xfId="1" applyNumberFormat="1" applyFont="1" applyFill="1" applyBorder="1" applyAlignment="1" applyProtection="1">
      <alignment horizontal="left" vertical="center" wrapText="1"/>
      <protection hidden="1"/>
    </xf>
    <xf numFmtId="0" fontId="3" fillId="0" borderId="4" xfId="1" applyNumberFormat="1" applyFont="1" applyFill="1" applyBorder="1" applyAlignment="1" applyProtection="1">
      <alignment horizontal="center" vertical="center"/>
      <protection hidden="1"/>
    </xf>
    <xf numFmtId="0" fontId="4" fillId="0" borderId="4" xfId="1" applyNumberFormat="1" applyFont="1" applyFill="1" applyBorder="1" applyAlignment="1" applyProtection="1">
      <alignment horizontal="center" vertical="center"/>
      <protection hidden="1"/>
    </xf>
    <xf numFmtId="0" fontId="2" fillId="0" borderId="4" xfId="1" applyNumberFormat="1" applyFont="1" applyFill="1" applyBorder="1" applyAlignment="1" applyProtection="1">
      <alignment horizontal="center" vertical="center"/>
      <protection hidden="1"/>
    </xf>
    <xf numFmtId="0" fontId="3" fillId="0" borderId="0" xfId="1" applyFont="1" applyProtection="1">
      <protection hidden="1"/>
    </xf>
    <xf numFmtId="164" fontId="3" fillId="0" borderId="2" xfId="1" applyNumberFormat="1" applyFont="1" applyFill="1" applyBorder="1" applyAlignment="1" applyProtection="1">
      <alignment horizontal="center" vertical="center"/>
      <protection hidden="1"/>
    </xf>
    <xf numFmtId="0" fontId="3" fillId="0" borderId="5" xfId="1" applyFont="1" applyBorder="1" applyProtection="1">
      <protection hidden="1"/>
    </xf>
    <xf numFmtId="164" fontId="4" fillId="0" borderId="2" xfId="1" applyNumberFormat="1" applyFont="1" applyFill="1" applyBorder="1" applyAlignment="1" applyProtection="1">
      <alignment horizontal="center" vertical="center"/>
      <protection hidden="1"/>
    </xf>
    <xf numFmtId="0" fontId="4" fillId="0" borderId="2" xfId="1" applyNumberFormat="1" applyFont="1" applyFill="1" applyBorder="1" applyAlignment="1" applyProtection="1">
      <alignment horizontal="left" vertical="center" wrapText="1"/>
      <protection hidden="1"/>
    </xf>
    <xf numFmtId="164" fontId="2" fillId="0" borderId="2"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left" vertical="center" wrapText="1"/>
      <protection hidden="1"/>
    </xf>
    <xf numFmtId="0" fontId="3" fillId="0" borderId="1" xfId="1" applyNumberFormat="1" applyFont="1" applyFill="1" applyBorder="1" applyAlignment="1" applyProtection="1">
      <alignment horizontal="center" vertical="center" wrapText="1"/>
      <protection hidden="1"/>
    </xf>
    <xf numFmtId="0" fontId="3" fillId="0" borderId="6" xfId="1" applyNumberFormat="1" applyFont="1" applyFill="1" applyBorder="1" applyAlignment="1" applyProtection="1">
      <protection hidden="1"/>
    </xf>
    <xf numFmtId="3" fontId="2" fillId="0" borderId="1" xfId="1" applyNumberFormat="1" applyFont="1" applyFill="1" applyBorder="1" applyAlignment="1" applyProtection="1">
      <alignment horizontal="right" vertical="center"/>
      <protection hidden="1"/>
    </xf>
    <xf numFmtId="3" fontId="4" fillId="0" borderId="1" xfId="1" applyNumberFormat="1" applyFont="1" applyFill="1" applyBorder="1" applyAlignment="1" applyProtection="1">
      <alignment horizontal="right" vertical="center"/>
      <protection hidden="1"/>
    </xf>
    <xf numFmtId="3" fontId="3" fillId="0" borderId="1" xfId="1" applyNumberFormat="1" applyFont="1" applyFill="1" applyBorder="1" applyAlignment="1" applyProtection="1">
      <alignment horizontal="right" vertical="center"/>
      <protection hidden="1"/>
    </xf>
    <xf numFmtId="3" fontId="3" fillId="0" borderId="3" xfId="1" applyNumberFormat="1" applyFont="1" applyFill="1" applyBorder="1" applyAlignment="1" applyProtection="1">
      <alignment horizontal="right" vertical="center"/>
      <protection hidden="1"/>
    </xf>
    <xf numFmtId="3" fontId="2" fillId="0" borderId="1" xfId="1" applyNumberFormat="1" applyFont="1" applyFill="1" applyBorder="1" applyAlignment="1" applyProtection="1">
      <protection hidden="1"/>
    </xf>
    <xf numFmtId="0" fontId="3" fillId="0" borderId="1"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center" vertical="center"/>
      <protection hidden="1"/>
    </xf>
    <xf numFmtId="0" fontId="3" fillId="0" borderId="1"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left" vertical="center" wrapText="1"/>
      <protection hidden="1"/>
    </xf>
    <xf numFmtId="0" fontId="3" fillId="0" borderId="1"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center" vertical="center"/>
      <protection hidden="1"/>
    </xf>
    <xf numFmtId="0" fontId="1" fillId="0" borderId="0" xfId="1" applyFill="1" applyProtection="1">
      <protection hidden="1"/>
    </xf>
    <xf numFmtId="0" fontId="1" fillId="0" borderId="0" xfId="1" applyFill="1"/>
    <xf numFmtId="0" fontId="3" fillId="0" borderId="2" xfId="1" applyNumberFormat="1" applyFont="1" applyFill="1" applyBorder="1" applyAlignment="1" applyProtection="1">
      <alignment horizontal="center" vertical="center"/>
      <protection hidden="1"/>
    </xf>
    <xf numFmtId="0" fontId="4" fillId="0" borderId="2"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protection hidden="1"/>
    </xf>
    <xf numFmtId="0" fontId="3" fillId="0" borderId="0" xfId="1" applyFont="1" applyFill="1" applyProtection="1">
      <protection hidden="1"/>
    </xf>
    <xf numFmtId="0" fontId="8" fillId="0" borderId="2" xfId="1" applyNumberFormat="1" applyFont="1" applyFill="1" applyBorder="1" applyAlignment="1" applyProtection="1">
      <alignment horizontal="left" vertical="center" wrapText="1"/>
      <protection hidden="1"/>
    </xf>
    <xf numFmtId="0" fontId="8" fillId="0" borderId="2" xfId="1" applyNumberFormat="1" applyFont="1" applyFill="1" applyBorder="1" applyAlignment="1" applyProtection="1">
      <alignment horizontal="center" vertical="center"/>
      <protection hidden="1"/>
    </xf>
    <xf numFmtId="164" fontId="8" fillId="0" borderId="1" xfId="1" applyNumberFormat="1" applyFont="1" applyFill="1" applyBorder="1" applyAlignment="1" applyProtection="1">
      <alignment horizontal="center" vertical="center"/>
      <protection hidden="1"/>
    </xf>
    <xf numFmtId="0" fontId="3" fillId="0" borderId="1"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center" vertical="center"/>
      <protection hidden="1"/>
    </xf>
    <xf numFmtId="0" fontId="1" fillId="0" borderId="0" xfId="1" applyFill="1" applyAlignment="1" applyProtection="1">
      <alignment horizontal="center"/>
      <protection hidden="1"/>
    </xf>
    <xf numFmtId="0" fontId="3" fillId="0" borderId="0" xfId="1" applyFont="1" applyFill="1" applyAlignment="1" applyProtection="1">
      <alignment horizontal="right"/>
      <protection hidden="1"/>
    </xf>
    <xf numFmtId="0" fontId="1" fillId="0" borderId="0" xfId="1" applyFill="1" applyAlignment="1" applyProtection="1">
      <alignment horizontal="right"/>
      <protection hidden="1"/>
    </xf>
    <xf numFmtId="0" fontId="4" fillId="0" borderId="1" xfId="1" applyNumberFormat="1" applyFont="1" applyFill="1" applyBorder="1" applyAlignment="1" applyProtection="1">
      <alignment horizontal="center" vertical="center"/>
      <protection hidden="1"/>
    </xf>
    <xf numFmtId="0" fontId="4" fillId="0" borderId="2" xfId="1" applyNumberFormat="1" applyFont="1" applyFill="1" applyBorder="1" applyAlignment="1" applyProtection="1">
      <alignment horizontal="center" vertical="center"/>
      <protection hidden="1"/>
    </xf>
    <xf numFmtId="0" fontId="2" fillId="0" borderId="1"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protection hidden="1"/>
    </xf>
    <xf numFmtId="0" fontId="3" fillId="0" borderId="0" xfId="1" applyFont="1" applyFill="1" applyAlignment="1" applyProtection="1">
      <alignment horizontal="right" vertical="center"/>
      <protection hidden="1"/>
    </xf>
    <xf numFmtId="0" fontId="3" fillId="0" borderId="0" xfId="1" applyFont="1" applyFill="1" applyAlignment="1" applyProtection="1">
      <alignment horizontal="right" vertical="center" wrapText="1"/>
      <protection hidden="1"/>
    </xf>
    <xf numFmtId="0" fontId="5" fillId="0" borderId="0" xfId="1" applyNumberFormat="1" applyFont="1" applyFill="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70"/>
  <sheetViews>
    <sheetView showGridLines="0" tabSelected="1" view="pageBreakPreview" zoomScaleNormal="100" zoomScaleSheetLayoutView="100" workbookViewId="0">
      <selection activeCell="H3" sqref="H3:J3"/>
    </sheetView>
  </sheetViews>
  <sheetFormatPr defaultColWidth="9.140625" defaultRowHeight="12.75" x14ac:dyDescent="0.2"/>
  <cols>
    <col min="1" max="1" width="0.140625" style="1" customWidth="1"/>
    <col min="2" max="6" width="0" style="1" hidden="1" customWidth="1"/>
    <col min="7" max="7" width="50.42578125" style="35" customWidth="1"/>
    <col min="8" max="8" width="16" style="35" customWidth="1"/>
    <col min="9" max="9" width="9.5703125" style="35" customWidth="1"/>
    <col min="10" max="10" width="14.85546875" style="35" customWidth="1"/>
    <col min="11" max="11" width="1.7109375" style="1" customWidth="1"/>
    <col min="12" max="12" width="15.28515625" style="1" customWidth="1"/>
    <col min="13" max="255" width="9.140625" style="1" customWidth="1"/>
    <col min="256" max="16384" width="9.140625" style="1"/>
  </cols>
  <sheetData>
    <row r="1" spans="1:10" ht="15" customHeight="1" x14ac:dyDescent="0.25">
      <c r="A1" s="13"/>
      <c r="B1" s="13"/>
      <c r="C1" s="13"/>
      <c r="D1" s="13"/>
      <c r="E1" s="13"/>
      <c r="F1" s="13"/>
      <c r="G1" s="39"/>
      <c r="H1" s="52" t="s">
        <v>850</v>
      </c>
      <c r="I1" s="52"/>
      <c r="J1" s="52"/>
    </row>
    <row r="2" spans="1:10" ht="15" customHeight="1" x14ac:dyDescent="0.25">
      <c r="A2" s="13"/>
      <c r="B2" s="13"/>
      <c r="C2" s="13"/>
      <c r="D2" s="13"/>
      <c r="E2" s="13"/>
      <c r="F2" s="13"/>
      <c r="G2" s="39"/>
      <c r="H2" s="53" t="s">
        <v>846</v>
      </c>
      <c r="I2" s="53"/>
      <c r="J2" s="53"/>
    </row>
    <row r="3" spans="1:10" ht="15" customHeight="1" x14ac:dyDescent="0.25">
      <c r="A3" s="13"/>
      <c r="B3" s="13"/>
      <c r="C3" s="13"/>
      <c r="D3" s="13"/>
      <c r="E3" s="13"/>
      <c r="F3" s="13"/>
      <c r="G3" s="39"/>
      <c r="H3" s="52" t="s">
        <v>871</v>
      </c>
      <c r="I3" s="52"/>
      <c r="J3" s="52"/>
    </row>
    <row r="4" spans="1:10" ht="12.75" customHeight="1" x14ac:dyDescent="0.2">
      <c r="A4" s="2"/>
      <c r="B4" s="2"/>
      <c r="C4" s="2"/>
      <c r="D4" s="2"/>
      <c r="E4" s="2"/>
      <c r="F4" s="2"/>
      <c r="G4" s="45"/>
      <c r="H4" s="45"/>
      <c r="I4" s="45"/>
      <c r="J4" s="45"/>
    </row>
    <row r="5" spans="1:10" ht="19.5" customHeight="1" x14ac:dyDescent="0.25">
      <c r="A5" s="2"/>
      <c r="B5" s="2"/>
      <c r="C5" s="2"/>
      <c r="D5" s="2"/>
      <c r="E5" s="2"/>
      <c r="F5" s="2"/>
      <c r="G5" s="46" t="s">
        <v>852</v>
      </c>
      <c r="H5" s="47"/>
      <c r="I5" s="47"/>
      <c r="J5" s="47"/>
    </row>
    <row r="6" spans="1:10" ht="12.75" customHeight="1" x14ac:dyDescent="0.25">
      <c r="A6" s="2"/>
      <c r="B6" s="2"/>
      <c r="C6" s="2"/>
      <c r="D6" s="2"/>
      <c r="E6" s="2"/>
      <c r="F6" s="2"/>
      <c r="G6" s="46" t="s">
        <v>846</v>
      </c>
      <c r="H6" s="47"/>
      <c r="I6" s="47"/>
      <c r="J6" s="47"/>
    </row>
    <row r="7" spans="1:10" ht="12.75" customHeight="1" x14ac:dyDescent="0.25">
      <c r="A7" s="2"/>
      <c r="B7" s="2"/>
      <c r="C7" s="2"/>
      <c r="D7" s="2"/>
      <c r="E7" s="2"/>
      <c r="F7" s="2"/>
      <c r="G7" s="46" t="s">
        <v>851</v>
      </c>
      <c r="H7" s="46"/>
      <c r="I7" s="46"/>
      <c r="J7" s="46"/>
    </row>
    <row r="8" spans="1:10" ht="141" customHeight="1" x14ac:dyDescent="0.25">
      <c r="A8" s="13"/>
      <c r="B8" s="54" t="s">
        <v>857</v>
      </c>
      <c r="C8" s="54"/>
      <c r="D8" s="54"/>
      <c r="E8" s="54"/>
      <c r="F8" s="54"/>
      <c r="G8" s="54"/>
      <c r="H8" s="54"/>
      <c r="I8" s="54"/>
      <c r="J8" s="54"/>
    </row>
    <row r="9" spans="1:10" ht="10.5" customHeight="1" x14ac:dyDescent="0.2">
      <c r="A9" s="2"/>
      <c r="B9" s="2"/>
      <c r="C9" s="2"/>
      <c r="D9" s="2"/>
      <c r="E9" s="2"/>
      <c r="F9" s="2"/>
      <c r="G9" s="34"/>
      <c r="H9" s="34"/>
      <c r="I9" s="34"/>
      <c r="J9" s="34"/>
    </row>
    <row r="10" spans="1:10" ht="35.25" customHeight="1" x14ac:dyDescent="0.25">
      <c r="A10" s="13"/>
      <c r="B10" s="21"/>
      <c r="C10" s="21"/>
      <c r="D10" s="21"/>
      <c r="E10" s="21"/>
      <c r="F10" s="21"/>
      <c r="G10" s="20" t="s">
        <v>845</v>
      </c>
      <c r="H10" s="20" t="s">
        <v>844</v>
      </c>
      <c r="I10" s="20" t="s">
        <v>843</v>
      </c>
      <c r="J10" s="20" t="s">
        <v>848</v>
      </c>
    </row>
    <row r="11" spans="1:10" ht="31.5" x14ac:dyDescent="0.25">
      <c r="A11" s="15"/>
      <c r="B11" s="50" t="s">
        <v>842</v>
      </c>
      <c r="C11" s="50"/>
      <c r="D11" s="50"/>
      <c r="E11" s="50"/>
      <c r="F11" s="51"/>
      <c r="G11" s="19" t="s">
        <v>841</v>
      </c>
      <c r="H11" s="38" t="s">
        <v>840</v>
      </c>
      <c r="I11" s="18" t="s">
        <v>0</v>
      </c>
      <c r="J11" s="22">
        <f>93211125+16177353</f>
        <v>109388478</v>
      </c>
    </row>
    <row r="12" spans="1:10" ht="47.25" x14ac:dyDescent="0.25">
      <c r="A12" s="15"/>
      <c r="B12" s="48" t="s">
        <v>839</v>
      </c>
      <c r="C12" s="48"/>
      <c r="D12" s="48"/>
      <c r="E12" s="48"/>
      <c r="F12" s="49"/>
      <c r="G12" s="17" t="s">
        <v>838</v>
      </c>
      <c r="H12" s="37" t="s">
        <v>837</v>
      </c>
      <c r="I12" s="16" t="s">
        <v>0</v>
      </c>
      <c r="J12" s="23">
        <v>-1037275</v>
      </c>
    </row>
    <row r="13" spans="1:10" ht="31.5" x14ac:dyDescent="0.25">
      <c r="A13" s="15"/>
      <c r="B13" s="43" t="s">
        <v>836</v>
      </c>
      <c r="C13" s="43"/>
      <c r="D13" s="43"/>
      <c r="E13" s="43"/>
      <c r="F13" s="44"/>
      <c r="G13" s="31" t="s">
        <v>835</v>
      </c>
      <c r="H13" s="36" t="s">
        <v>834</v>
      </c>
      <c r="I13" s="14" t="s">
        <v>0</v>
      </c>
      <c r="J13" s="24">
        <v>-1037275</v>
      </c>
    </row>
    <row r="14" spans="1:10" ht="35.25" customHeight="1" x14ac:dyDescent="0.25">
      <c r="A14" s="15"/>
      <c r="B14" s="43">
        <v>400</v>
      </c>
      <c r="C14" s="43"/>
      <c r="D14" s="43"/>
      <c r="E14" s="43"/>
      <c r="F14" s="44"/>
      <c r="G14" s="31" t="s">
        <v>97</v>
      </c>
      <c r="H14" s="36" t="s">
        <v>0</v>
      </c>
      <c r="I14" s="14">
        <v>400</v>
      </c>
      <c r="J14" s="24">
        <v>-1037275</v>
      </c>
    </row>
    <row r="15" spans="1:10" ht="47.25" x14ac:dyDescent="0.25">
      <c r="A15" s="15"/>
      <c r="B15" s="48" t="s">
        <v>833</v>
      </c>
      <c r="C15" s="48"/>
      <c r="D15" s="48"/>
      <c r="E15" s="48"/>
      <c r="F15" s="49"/>
      <c r="G15" s="17" t="s">
        <v>832</v>
      </c>
      <c r="H15" s="37" t="s">
        <v>831</v>
      </c>
      <c r="I15" s="16" t="s">
        <v>0</v>
      </c>
      <c r="J15" s="23">
        <f>94248400+16177353</f>
        <v>110425753</v>
      </c>
    </row>
    <row r="16" spans="1:10" ht="110.25" x14ac:dyDescent="0.25">
      <c r="A16" s="15"/>
      <c r="B16" s="43" t="s">
        <v>830</v>
      </c>
      <c r="C16" s="43"/>
      <c r="D16" s="43"/>
      <c r="E16" s="43"/>
      <c r="F16" s="44"/>
      <c r="G16" s="31" t="s">
        <v>829</v>
      </c>
      <c r="H16" s="36" t="s">
        <v>828</v>
      </c>
      <c r="I16" s="14" t="s">
        <v>0</v>
      </c>
      <c r="J16" s="24">
        <v>5189400</v>
      </c>
    </row>
    <row r="17" spans="1:10" ht="31.5" x14ac:dyDescent="0.25">
      <c r="A17" s="15"/>
      <c r="B17" s="43">
        <v>300</v>
      </c>
      <c r="C17" s="43"/>
      <c r="D17" s="43"/>
      <c r="E17" s="43"/>
      <c r="F17" s="44"/>
      <c r="G17" s="31" t="s">
        <v>8</v>
      </c>
      <c r="H17" s="36" t="s">
        <v>0</v>
      </c>
      <c r="I17" s="14">
        <v>300</v>
      </c>
      <c r="J17" s="24">
        <v>5189400</v>
      </c>
    </row>
    <row r="18" spans="1:10" ht="47.25" x14ac:dyDescent="0.25">
      <c r="A18" s="15"/>
      <c r="B18" s="43" t="s">
        <v>827</v>
      </c>
      <c r="C18" s="43"/>
      <c r="D18" s="43"/>
      <c r="E18" s="43"/>
      <c r="F18" s="44"/>
      <c r="G18" s="31" t="s">
        <v>826</v>
      </c>
      <c r="H18" s="36" t="s">
        <v>825</v>
      </c>
      <c r="I18" s="14" t="s">
        <v>0</v>
      </c>
      <c r="J18" s="24">
        <v>24453100</v>
      </c>
    </row>
    <row r="19" spans="1:10" ht="31.5" x14ac:dyDescent="0.25">
      <c r="A19" s="15"/>
      <c r="B19" s="43">
        <v>300</v>
      </c>
      <c r="C19" s="43"/>
      <c r="D19" s="43"/>
      <c r="E19" s="43"/>
      <c r="F19" s="44"/>
      <c r="G19" s="31" t="s">
        <v>8</v>
      </c>
      <c r="H19" s="36" t="s">
        <v>0</v>
      </c>
      <c r="I19" s="14">
        <v>300</v>
      </c>
      <c r="J19" s="24">
        <v>24453100</v>
      </c>
    </row>
    <row r="20" spans="1:10" ht="47.25" x14ac:dyDescent="0.25">
      <c r="A20" s="15"/>
      <c r="B20" s="43" t="s">
        <v>824</v>
      </c>
      <c r="C20" s="43"/>
      <c r="D20" s="43"/>
      <c r="E20" s="43"/>
      <c r="F20" s="44"/>
      <c r="G20" s="31" t="s">
        <v>858</v>
      </c>
      <c r="H20" s="36" t="s">
        <v>823</v>
      </c>
      <c r="I20" s="14" t="s">
        <v>0</v>
      </c>
      <c r="J20" s="24">
        <v>143605900</v>
      </c>
    </row>
    <row r="21" spans="1:10" ht="31.5" x14ac:dyDescent="0.25">
      <c r="A21" s="15"/>
      <c r="B21" s="43">
        <v>300</v>
      </c>
      <c r="C21" s="43"/>
      <c r="D21" s="43"/>
      <c r="E21" s="43"/>
      <c r="F21" s="44"/>
      <c r="G21" s="31" t="s">
        <v>8</v>
      </c>
      <c r="H21" s="36" t="s">
        <v>0</v>
      </c>
      <c r="I21" s="14">
        <v>300</v>
      </c>
      <c r="J21" s="24">
        <v>143605900</v>
      </c>
    </row>
    <row r="22" spans="1:10" ht="31.5" x14ac:dyDescent="0.25">
      <c r="A22" s="15"/>
      <c r="B22" s="43" t="s">
        <v>822</v>
      </c>
      <c r="C22" s="43"/>
      <c r="D22" s="43"/>
      <c r="E22" s="43"/>
      <c r="F22" s="44"/>
      <c r="G22" s="31" t="s">
        <v>821</v>
      </c>
      <c r="H22" s="36" t="s">
        <v>820</v>
      </c>
      <c r="I22" s="14" t="s">
        <v>0</v>
      </c>
      <c r="J22" s="24" t="s">
        <v>0</v>
      </c>
    </row>
    <row r="23" spans="1:10" ht="31.5" x14ac:dyDescent="0.25">
      <c r="A23" s="15"/>
      <c r="B23" s="43">
        <v>200</v>
      </c>
      <c r="C23" s="43"/>
      <c r="D23" s="43"/>
      <c r="E23" s="43"/>
      <c r="F23" s="44"/>
      <c r="G23" s="31" t="s">
        <v>3</v>
      </c>
      <c r="H23" s="36" t="s">
        <v>0</v>
      </c>
      <c r="I23" s="14">
        <v>200</v>
      </c>
      <c r="J23" s="24">
        <v>-103000</v>
      </c>
    </row>
    <row r="24" spans="1:10" ht="15.75" x14ac:dyDescent="0.25">
      <c r="A24" s="15"/>
      <c r="B24" s="43">
        <v>800</v>
      </c>
      <c r="C24" s="43"/>
      <c r="D24" s="43"/>
      <c r="E24" s="43"/>
      <c r="F24" s="44"/>
      <c r="G24" s="31" t="s">
        <v>1</v>
      </c>
      <c r="H24" s="36" t="s">
        <v>0</v>
      </c>
      <c r="I24" s="14">
        <v>800</v>
      </c>
      <c r="J24" s="24">
        <v>103000</v>
      </c>
    </row>
    <row r="25" spans="1:10" ht="47.25" x14ac:dyDescent="0.25">
      <c r="A25" s="15"/>
      <c r="B25" s="43" t="s">
        <v>819</v>
      </c>
      <c r="C25" s="43"/>
      <c r="D25" s="43"/>
      <c r="E25" s="43"/>
      <c r="F25" s="44"/>
      <c r="G25" s="31" t="s">
        <v>818</v>
      </c>
      <c r="H25" s="36" t="s">
        <v>817</v>
      </c>
      <c r="I25" s="14" t="s">
        <v>0</v>
      </c>
      <c r="J25" s="24">
        <f>-37455115+16177353</f>
        <v>-21277762</v>
      </c>
    </row>
    <row r="26" spans="1:10" ht="83.25" customHeight="1" x14ac:dyDescent="0.25">
      <c r="A26" s="15"/>
      <c r="B26" s="43">
        <v>100</v>
      </c>
      <c r="C26" s="43"/>
      <c r="D26" s="43"/>
      <c r="E26" s="43"/>
      <c r="F26" s="44"/>
      <c r="G26" s="31" t="s">
        <v>4</v>
      </c>
      <c r="H26" s="36" t="s">
        <v>0</v>
      </c>
      <c r="I26" s="14">
        <v>100</v>
      </c>
      <c r="J26" s="24">
        <v>200</v>
      </c>
    </row>
    <row r="27" spans="1:10" ht="31.5" x14ac:dyDescent="0.25">
      <c r="A27" s="15"/>
      <c r="B27" s="43">
        <v>200</v>
      </c>
      <c r="C27" s="43"/>
      <c r="D27" s="43"/>
      <c r="E27" s="43"/>
      <c r="F27" s="44"/>
      <c r="G27" s="31" t="s">
        <v>3</v>
      </c>
      <c r="H27" s="36" t="s">
        <v>0</v>
      </c>
      <c r="I27" s="14">
        <v>200</v>
      </c>
      <c r="J27" s="24">
        <v>-3051712</v>
      </c>
    </row>
    <row r="28" spans="1:10" ht="47.25" x14ac:dyDescent="0.25">
      <c r="A28" s="15"/>
      <c r="B28" s="43">
        <v>600</v>
      </c>
      <c r="C28" s="43"/>
      <c r="D28" s="43"/>
      <c r="E28" s="43"/>
      <c r="F28" s="44"/>
      <c r="G28" s="31" t="s">
        <v>2</v>
      </c>
      <c r="H28" s="36" t="s">
        <v>0</v>
      </c>
      <c r="I28" s="14">
        <v>600</v>
      </c>
      <c r="J28" s="24">
        <f>-34409603+16177353</f>
        <v>-18232250</v>
      </c>
    </row>
    <row r="29" spans="1:10" ht="15.75" x14ac:dyDescent="0.25">
      <c r="A29" s="15"/>
      <c r="B29" s="43">
        <v>800</v>
      </c>
      <c r="C29" s="43"/>
      <c r="D29" s="43"/>
      <c r="E29" s="43"/>
      <c r="F29" s="44"/>
      <c r="G29" s="31" t="s">
        <v>1</v>
      </c>
      <c r="H29" s="36" t="s">
        <v>0</v>
      </c>
      <c r="I29" s="14">
        <v>800</v>
      </c>
      <c r="J29" s="24">
        <v>6000</v>
      </c>
    </row>
    <row r="30" spans="1:10" ht="126" x14ac:dyDescent="0.25">
      <c r="A30" s="15"/>
      <c r="B30" s="43" t="s">
        <v>816</v>
      </c>
      <c r="C30" s="43"/>
      <c r="D30" s="43"/>
      <c r="E30" s="43"/>
      <c r="F30" s="44"/>
      <c r="G30" s="31" t="s">
        <v>815</v>
      </c>
      <c r="H30" s="36" t="s">
        <v>814</v>
      </c>
      <c r="I30" s="14" t="s">
        <v>0</v>
      </c>
      <c r="J30" s="24">
        <v>-79115</v>
      </c>
    </row>
    <row r="31" spans="1:10" ht="31.5" x14ac:dyDescent="0.25">
      <c r="A31" s="15"/>
      <c r="B31" s="43">
        <v>300</v>
      </c>
      <c r="C31" s="43"/>
      <c r="D31" s="43"/>
      <c r="E31" s="43"/>
      <c r="F31" s="44"/>
      <c r="G31" s="31" t="s">
        <v>8</v>
      </c>
      <c r="H31" s="36" t="s">
        <v>0</v>
      </c>
      <c r="I31" s="14">
        <v>300</v>
      </c>
      <c r="J31" s="24">
        <v>-79115</v>
      </c>
    </row>
    <row r="32" spans="1:10" ht="15.75" x14ac:dyDescent="0.25">
      <c r="A32" s="15"/>
      <c r="B32" s="43" t="s">
        <v>813</v>
      </c>
      <c r="C32" s="43"/>
      <c r="D32" s="43"/>
      <c r="E32" s="43"/>
      <c r="F32" s="44"/>
      <c r="G32" s="31" t="s">
        <v>812</v>
      </c>
      <c r="H32" s="36" t="s">
        <v>811</v>
      </c>
      <c r="I32" s="14" t="s">
        <v>0</v>
      </c>
      <c r="J32" s="24">
        <v>-24634111</v>
      </c>
    </row>
    <row r="33" spans="1:12" ht="31.5" x14ac:dyDescent="0.25">
      <c r="A33" s="15"/>
      <c r="B33" s="43">
        <v>200</v>
      </c>
      <c r="C33" s="43"/>
      <c r="D33" s="43"/>
      <c r="E33" s="43"/>
      <c r="F33" s="44"/>
      <c r="G33" s="31" t="s">
        <v>3</v>
      </c>
      <c r="H33" s="36" t="s">
        <v>0</v>
      </c>
      <c r="I33" s="14">
        <v>200</v>
      </c>
      <c r="J33" s="24">
        <v>-24634111</v>
      </c>
    </row>
    <row r="34" spans="1:12" ht="31.5" x14ac:dyDescent="0.25">
      <c r="A34" s="15"/>
      <c r="B34" s="43" t="s">
        <v>810</v>
      </c>
      <c r="C34" s="43"/>
      <c r="D34" s="43"/>
      <c r="E34" s="43"/>
      <c r="F34" s="44"/>
      <c r="G34" s="31" t="s">
        <v>809</v>
      </c>
      <c r="H34" s="36" t="s">
        <v>808</v>
      </c>
      <c r="I34" s="14" t="s">
        <v>0</v>
      </c>
      <c r="J34" s="24">
        <v>-16831659</v>
      </c>
    </row>
    <row r="35" spans="1:12" ht="31.5" x14ac:dyDescent="0.25">
      <c r="A35" s="15"/>
      <c r="B35" s="43">
        <v>200</v>
      </c>
      <c r="C35" s="43"/>
      <c r="D35" s="43"/>
      <c r="E35" s="43"/>
      <c r="F35" s="44"/>
      <c r="G35" s="31" t="s">
        <v>3</v>
      </c>
      <c r="H35" s="36" t="s">
        <v>0</v>
      </c>
      <c r="I35" s="14">
        <v>200</v>
      </c>
      <c r="J35" s="24">
        <v>152613</v>
      </c>
    </row>
    <row r="36" spans="1:12" ht="31.5" x14ac:dyDescent="0.25">
      <c r="A36" s="15"/>
      <c r="B36" s="43">
        <v>300</v>
      </c>
      <c r="C36" s="43"/>
      <c r="D36" s="43"/>
      <c r="E36" s="43"/>
      <c r="F36" s="44"/>
      <c r="G36" s="31" t="s">
        <v>8</v>
      </c>
      <c r="H36" s="36" t="s">
        <v>0</v>
      </c>
      <c r="I36" s="14">
        <v>300</v>
      </c>
      <c r="J36" s="24">
        <v>-16984272</v>
      </c>
    </row>
    <row r="37" spans="1:12" ht="31.5" x14ac:dyDescent="0.25">
      <c r="A37" s="15"/>
      <c r="B37" s="43" t="s">
        <v>807</v>
      </c>
      <c r="C37" s="43"/>
      <c r="D37" s="43"/>
      <c r="E37" s="43"/>
      <c r="F37" s="44"/>
      <c r="G37" s="31" t="s">
        <v>806</v>
      </c>
      <c r="H37" s="36" t="s">
        <v>805</v>
      </c>
      <c r="I37" s="14" t="s">
        <v>0</v>
      </c>
      <c r="J37" s="24" t="s">
        <v>0</v>
      </c>
    </row>
    <row r="38" spans="1:12" ht="31.5" x14ac:dyDescent="0.25">
      <c r="A38" s="15"/>
      <c r="B38" s="43">
        <v>300</v>
      </c>
      <c r="C38" s="43"/>
      <c r="D38" s="43"/>
      <c r="E38" s="43"/>
      <c r="F38" s="44"/>
      <c r="G38" s="31" t="s">
        <v>8</v>
      </c>
      <c r="H38" s="36" t="s">
        <v>0</v>
      </c>
      <c r="I38" s="14">
        <v>300</v>
      </c>
      <c r="J38" s="24">
        <v>3958636000</v>
      </c>
    </row>
    <row r="39" spans="1:12" ht="15.75" x14ac:dyDescent="0.25">
      <c r="A39" s="15"/>
      <c r="B39" s="43">
        <v>500</v>
      </c>
      <c r="C39" s="43"/>
      <c r="D39" s="43"/>
      <c r="E39" s="43"/>
      <c r="F39" s="44"/>
      <c r="G39" s="31" t="s">
        <v>39</v>
      </c>
      <c r="H39" s="36" t="s">
        <v>0</v>
      </c>
      <c r="I39" s="14">
        <v>500</v>
      </c>
      <c r="J39" s="24">
        <v>-3958636000</v>
      </c>
    </row>
    <row r="40" spans="1:12" ht="47.25" x14ac:dyDescent="0.25">
      <c r="A40" s="15"/>
      <c r="B40" s="50" t="s">
        <v>804</v>
      </c>
      <c r="C40" s="50"/>
      <c r="D40" s="50"/>
      <c r="E40" s="50"/>
      <c r="F40" s="51"/>
      <c r="G40" s="19" t="s">
        <v>803</v>
      </c>
      <c r="H40" s="38" t="s">
        <v>802</v>
      </c>
      <c r="I40" s="18" t="s">
        <v>0</v>
      </c>
      <c r="J40" s="22">
        <f>498618770+1195908-4336800</f>
        <v>495477878</v>
      </c>
    </row>
    <row r="41" spans="1:12" ht="34.5" customHeight="1" x14ac:dyDescent="0.25">
      <c r="A41" s="15"/>
      <c r="B41" s="48" t="s">
        <v>801</v>
      </c>
      <c r="C41" s="48"/>
      <c r="D41" s="48"/>
      <c r="E41" s="48"/>
      <c r="F41" s="49"/>
      <c r="G41" s="17" t="s">
        <v>800</v>
      </c>
      <c r="H41" s="37" t="s">
        <v>799</v>
      </c>
      <c r="I41" s="16" t="s">
        <v>0</v>
      </c>
      <c r="J41" s="23">
        <f>601999100+1195908</f>
        <v>603195008</v>
      </c>
      <c r="L41" s="23"/>
    </row>
    <row r="42" spans="1:12" ht="110.25" x14ac:dyDescent="0.25">
      <c r="A42" s="15"/>
      <c r="B42" s="43" t="s">
        <v>798</v>
      </c>
      <c r="C42" s="43"/>
      <c r="D42" s="43"/>
      <c r="E42" s="43"/>
      <c r="F42" s="44"/>
      <c r="G42" s="31" t="s">
        <v>797</v>
      </c>
      <c r="H42" s="36" t="s">
        <v>796</v>
      </c>
      <c r="I42" s="14" t="s">
        <v>0</v>
      </c>
      <c r="J42" s="24">
        <v>616000</v>
      </c>
    </row>
    <row r="43" spans="1:12" ht="47.25" x14ac:dyDescent="0.25">
      <c r="A43" s="15"/>
      <c r="B43" s="43">
        <v>600</v>
      </c>
      <c r="C43" s="43"/>
      <c r="D43" s="43"/>
      <c r="E43" s="43"/>
      <c r="F43" s="44"/>
      <c r="G43" s="31" t="s">
        <v>2</v>
      </c>
      <c r="H43" s="36" t="s">
        <v>0</v>
      </c>
      <c r="I43" s="14">
        <v>600</v>
      </c>
      <c r="J43" s="24">
        <v>616000</v>
      </c>
    </row>
    <row r="44" spans="1:12" ht="78.75" x14ac:dyDescent="0.25">
      <c r="A44" s="15"/>
      <c r="B44" s="43" t="s">
        <v>795</v>
      </c>
      <c r="C44" s="43"/>
      <c r="D44" s="43"/>
      <c r="E44" s="43"/>
      <c r="F44" s="44"/>
      <c r="G44" s="31" t="s">
        <v>794</v>
      </c>
      <c r="H44" s="36" t="s">
        <v>793</v>
      </c>
      <c r="I44" s="14" t="s">
        <v>0</v>
      </c>
      <c r="J44" s="24">
        <v>21881400</v>
      </c>
    </row>
    <row r="45" spans="1:12" ht="15.75" x14ac:dyDescent="0.25">
      <c r="A45" s="15"/>
      <c r="B45" s="43">
        <v>500</v>
      </c>
      <c r="C45" s="43"/>
      <c r="D45" s="43"/>
      <c r="E45" s="43"/>
      <c r="F45" s="44"/>
      <c r="G45" s="31" t="s">
        <v>39</v>
      </c>
      <c r="H45" s="36" t="s">
        <v>0</v>
      </c>
      <c r="I45" s="14">
        <v>500</v>
      </c>
      <c r="J45" s="24">
        <v>21881400</v>
      </c>
    </row>
    <row r="46" spans="1:12" ht="63" x14ac:dyDescent="0.25">
      <c r="A46" s="15"/>
      <c r="B46" s="43" t="s">
        <v>792</v>
      </c>
      <c r="C46" s="43"/>
      <c r="D46" s="43"/>
      <c r="E46" s="43"/>
      <c r="F46" s="44"/>
      <c r="G46" s="31" t="s">
        <v>791</v>
      </c>
      <c r="H46" s="36" t="s">
        <v>790</v>
      </c>
      <c r="I46" s="14" t="s">
        <v>0</v>
      </c>
      <c r="J46" s="24">
        <v>-1018300</v>
      </c>
    </row>
    <row r="47" spans="1:12" ht="15.75" x14ac:dyDescent="0.25">
      <c r="A47" s="15"/>
      <c r="B47" s="43">
        <v>500</v>
      </c>
      <c r="C47" s="43"/>
      <c r="D47" s="43"/>
      <c r="E47" s="43"/>
      <c r="F47" s="44"/>
      <c r="G47" s="31" t="s">
        <v>39</v>
      </c>
      <c r="H47" s="36" t="s">
        <v>0</v>
      </c>
      <c r="I47" s="14">
        <v>500</v>
      </c>
      <c r="J47" s="24">
        <v>-1018300</v>
      </c>
    </row>
    <row r="48" spans="1:12" ht="47.25" x14ac:dyDescent="0.25">
      <c r="A48" s="15"/>
      <c r="B48" s="43" t="s">
        <v>789</v>
      </c>
      <c r="C48" s="43"/>
      <c r="D48" s="43"/>
      <c r="E48" s="43"/>
      <c r="F48" s="44"/>
      <c r="G48" s="31" t="s">
        <v>788</v>
      </c>
      <c r="H48" s="36" t="s">
        <v>787</v>
      </c>
      <c r="I48" s="14" t="s">
        <v>0</v>
      </c>
      <c r="J48" s="24">
        <v>-30612000</v>
      </c>
    </row>
    <row r="49" spans="1:10" ht="77.25" customHeight="1" x14ac:dyDescent="0.25">
      <c r="A49" s="15"/>
      <c r="B49" s="43">
        <v>100</v>
      </c>
      <c r="C49" s="43"/>
      <c r="D49" s="43"/>
      <c r="E49" s="43"/>
      <c r="F49" s="44"/>
      <c r="G49" s="31" t="s">
        <v>4</v>
      </c>
      <c r="H49" s="36" t="s">
        <v>0</v>
      </c>
      <c r="I49" s="14">
        <v>100</v>
      </c>
      <c r="J49" s="24">
        <v>-800000</v>
      </c>
    </row>
    <row r="50" spans="1:10" ht="47.25" x14ac:dyDescent="0.25">
      <c r="A50" s="15"/>
      <c r="B50" s="43">
        <v>600</v>
      </c>
      <c r="C50" s="43"/>
      <c r="D50" s="43"/>
      <c r="E50" s="43"/>
      <c r="F50" s="44"/>
      <c r="G50" s="31" t="s">
        <v>2</v>
      </c>
      <c r="H50" s="36" t="s">
        <v>0</v>
      </c>
      <c r="I50" s="14">
        <v>600</v>
      </c>
      <c r="J50" s="24">
        <v>-29812000</v>
      </c>
    </row>
    <row r="51" spans="1:10" ht="15.75" x14ac:dyDescent="0.25">
      <c r="A51" s="15"/>
      <c r="B51" s="43" t="s">
        <v>786</v>
      </c>
      <c r="C51" s="43"/>
      <c r="D51" s="43"/>
      <c r="E51" s="43"/>
      <c r="F51" s="44"/>
      <c r="G51" s="31" t="s">
        <v>785</v>
      </c>
      <c r="H51" s="36" t="s">
        <v>784</v>
      </c>
      <c r="I51" s="14" t="s">
        <v>0</v>
      </c>
      <c r="J51" s="24">
        <v>-10715000</v>
      </c>
    </row>
    <row r="52" spans="1:10" ht="31.5" x14ac:dyDescent="0.25">
      <c r="A52" s="15"/>
      <c r="B52" s="43">
        <v>200</v>
      </c>
      <c r="C52" s="43"/>
      <c r="D52" s="43"/>
      <c r="E52" s="43"/>
      <c r="F52" s="44"/>
      <c r="G52" s="31" t="s">
        <v>3</v>
      </c>
      <c r="H52" s="36" t="s">
        <v>0</v>
      </c>
      <c r="I52" s="14">
        <v>200</v>
      </c>
      <c r="J52" s="24">
        <v>-13215000</v>
      </c>
    </row>
    <row r="53" spans="1:10" ht="47.25" x14ac:dyDescent="0.25">
      <c r="A53" s="15"/>
      <c r="B53" s="43">
        <v>600</v>
      </c>
      <c r="C53" s="43"/>
      <c r="D53" s="43"/>
      <c r="E53" s="43"/>
      <c r="F53" s="44"/>
      <c r="G53" s="31" t="s">
        <v>2</v>
      </c>
      <c r="H53" s="36" t="s">
        <v>0</v>
      </c>
      <c r="I53" s="14">
        <v>600</v>
      </c>
      <c r="J53" s="24">
        <v>2500000</v>
      </c>
    </row>
    <row r="54" spans="1:10" ht="94.5" x14ac:dyDescent="0.25">
      <c r="A54" s="15"/>
      <c r="B54" s="43" t="s">
        <v>783</v>
      </c>
      <c r="C54" s="43"/>
      <c r="D54" s="43"/>
      <c r="E54" s="43"/>
      <c r="F54" s="44"/>
      <c r="G54" s="31" t="s">
        <v>782</v>
      </c>
      <c r="H54" s="36" t="s">
        <v>781</v>
      </c>
      <c r="I54" s="14" t="s">
        <v>0</v>
      </c>
      <c r="J54" s="24">
        <v>-3203000</v>
      </c>
    </row>
    <row r="55" spans="1:10" ht="47.25" x14ac:dyDescent="0.25">
      <c r="A55" s="15"/>
      <c r="B55" s="43">
        <v>600</v>
      </c>
      <c r="C55" s="43"/>
      <c r="D55" s="43"/>
      <c r="E55" s="43"/>
      <c r="F55" s="44"/>
      <c r="G55" s="31" t="s">
        <v>2</v>
      </c>
      <c r="H55" s="36" t="s">
        <v>0</v>
      </c>
      <c r="I55" s="14">
        <v>600</v>
      </c>
      <c r="J55" s="24">
        <v>-3203000</v>
      </c>
    </row>
    <row r="56" spans="1:10" ht="78.75" x14ac:dyDescent="0.25">
      <c r="A56" s="15"/>
      <c r="B56" s="43" t="s">
        <v>780</v>
      </c>
      <c r="C56" s="43"/>
      <c r="D56" s="43"/>
      <c r="E56" s="43"/>
      <c r="F56" s="44"/>
      <c r="G56" s="31" t="s">
        <v>779</v>
      </c>
      <c r="H56" s="36" t="s">
        <v>778</v>
      </c>
      <c r="I56" s="14" t="s">
        <v>0</v>
      </c>
      <c r="J56" s="24">
        <v>60079783</v>
      </c>
    </row>
    <row r="57" spans="1:10" ht="15.75" x14ac:dyDescent="0.25">
      <c r="A57" s="15"/>
      <c r="B57" s="43">
        <v>500</v>
      </c>
      <c r="C57" s="43"/>
      <c r="D57" s="43"/>
      <c r="E57" s="43"/>
      <c r="F57" s="44"/>
      <c r="G57" s="31" t="s">
        <v>39</v>
      </c>
      <c r="H57" s="36" t="s">
        <v>0</v>
      </c>
      <c r="I57" s="14">
        <v>500</v>
      </c>
      <c r="J57" s="24">
        <v>60079783</v>
      </c>
    </row>
    <row r="58" spans="1:10" ht="63" x14ac:dyDescent="0.25">
      <c r="A58" s="15"/>
      <c r="B58" s="43" t="s">
        <v>777</v>
      </c>
      <c r="C58" s="43"/>
      <c r="D58" s="43"/>
      <c r="E58" s="43"/>
      <c r="F58" s="44"/>
      <c r="G58" s="31" t="s">
        <v>776</v>
      </c>
      <c r="H58" s="36" t="s">
        <v>775</v>
      </c>
      <c r="I58" s="14" t="s">
        <v>0</v>
      </c>
      <c r="J58" s="24">
        <v>24760000</v>
      </c>
    </row>
    <row r="59" spans="1:10" ht="15.75" x14ac:dyDescent="0.25">
      <c r="A59" s="15"/>
      <c r="B59" s="43">
        <v>500</v>
      </c>
      <c r="C59" s="43"/>
      <c r="D59" s="43"/>
      <c r="E59" s="43"/>
      <c r="F59" s="44"/>
      <c r="G59" s="31" t="s">
        <v>39</v>
      </c>
      <c r="H59" s="36" t="s">
        <v>0</v>
      </c>
      <c r="I59" s="14">
        <v>500</v>
      </c>
      <c r="J59" s="24">
        <v>24760000</v>
      </c>
    </row>
    <row r="60" spans="1:10" ht="47.25" x14ac:dyDescent="0.25">
      <c r="A60" s="15"/>
      <c r="B60" s="43" t="s">
        <v>774</v>
      </c>
      <c r="C60" s="43"/>
      <c r="D60" s="43"/>
      <c r="E60" s="43"/>
      <c r="F60" s="44"/>
      <c r="G60" s="31" t="s">
        <v>773</v>
      </c>
      <c r="H60" s="36" t="s">
        <v>772</v>
      </c>
      <c r="I60" s="14" t="s">
        <v>0</v>
      </c>
      <c r="J60" s="24">
        <f>J61</f>
        <v>15515908</v>
      </c>
    </row>
    <row r="61" spans="1:10" ht="15.75" x14ac:dyDescent="0.25">
      <c r="A61" s="15"/>
      <c r="B61" s="43">
        <v>500</v>
      </c>
      <c r="C61" s="43"/>
      <c r="D61" s="43"/>
      <c r="E61" s="43"/>
      <c r="F61" s="44"/>
      <c r="G61" s="31" t="s">
        <v>39</v>
      </c>
      <c r="H61" s="36" t="s">
        <v>0</v>
      </c>
      <c r="I61" s="14">
        <v>500</v>
      </c>
      <c r="J61" s="24">
        <f>14320000+1195908</f>
        <v>15515908</v>
      </c>
    </row>
    <row r="62" spans="1:10" ht="31.5" x14ac:dyDescent="0.25">
      <c r="A62" s="15"/>
      <c r="B62" s="43" t="s">
        <v>771</v>
      </c>
      <c r="C62" s="43"/>
      <c r="D62" s="43"/>
      <c r="E62" s="43"/>
      <c r="F62" s="44"/>
      <c r="G62" s="31" t="s">
        <v>770</v>
      </c>
      <c r="H62" s="36" t="s">
        <v>769</v>
      </c>
      <c r="I62" s="14" t="s">
        <v>0</v>
      </c>
      <c r="J62" s="24">
        <v>5859169</v>
      </c>
    </row>
    <row r="63" spans="1:10" ht="15.75" x14ac:dyDescent="0.25">
      <c r="A63" s="15"/>
      <c r="B63" s="43">
        <v>500</v>
      </c>
      <c r="C63" s="43"/>
      <c r="D63" s="43"/>
      <c r="E63" s="43"/>
      <c r="F63" s="44"/>
      <c r="G63" s="31" t="s">
        <v>39</v>
      </c>
      <c r="H63" s="36" t="s">
        <v>0</v>
      </c>
      <c r="I63" s="14">
        <v>500</v>
      </c>
      <c r="J63" s="24">
        <v>5859169</v>
      </c>
    </row>
    <row r="64" spans="1:10" ht="31.5" x14ac:dyDescent="0.25">
      <c r="A64" s="15"/>
      <c r="B64" s="43" t="s">
        <v>768</v>
      </c>
      <c r="C64" s="43"/>
      <c r="D64" s="43"/>
      <c r="E64" s="43"/>
      <c r="F64" s="44"/>
      <c r="G64" s="31" t="s">
        <v>767</v>
      </c>
      <c r="H64" s="36" t="s">
        <v>766</v>
      </c>
      <c r="I64" s="14" t="s">
        <v>0</v>
      </c>
      <c r="J64" s="24">
        <v>300000000</v>
      </c>
    </row>
    <row r="65" spans="1:10" ht="15.75" x14ac:dyDescent="0.25">
      <c r="A65" s="15"/>
      <c r="B65" s="43">
        <v>500</v>
      </c>
      <c r="C65" s="43"/>
      <c r="D65" s="43"/>
      <c r="E65" s="43"/>
      <c r="F65" s="44"/>
      <c r="G65" s="31" t="s">
        <v>39</v>
      </c>
      <c r="H65" s="36" t="s">
        <v>0</v>
      </c>
      <c r="I65" s="14">
        <v>500</v>
      </c>
      <c r="J65" s="24">
        <v>300000000</v>
      </c>
    </row>
    <row r="66" spans="1:10" ht="47.25" x14ac:dyDescent="0.25">
      <c r="A66" s="15"/>
      <c r="B66" s="43" t="s">
        <v>765</v>
      </c>
      <c r="C66" s="43"/>
      <c r="D66" s="43"/>
      <c r="E66" s="43"/>
      <c r="F66" s="44"/>
      <c r="G66" s="31" t="s">
        <v>764</v>
      </c>
      <c r="H66" s="36" t="s">
        <v>763</v>
      </c>
      <c r="I66" s="14" t="s">
        <v>0</v>
      </c>
      <c r="J66" s="24" t="s">
        <v>0</v>
      </c>
    </row>
    <row r="67" spans="1:10" ht="31.5" x14ac:dyDescent="0.25">
      <c r="A67" s="15"/>
      <c r="B67" s="43">
        <v>300</v>
      </c>
      <c r="C67" s="43"/>
      <c r="D67" s="43"/>
      <c r="E67" s="43"/>
      <c r="F67" s="44"/>
      <c r="G67" s="31" t="s">
        <v>8</v>
      </c>
      <c r="H67" s="36" t="s">
        <v>0</v>
      </c>
      <c r="I67" s="14">
        <v>300</v>
      </c>
      <c r="J67" s="24">
        <v>1000</v>
      </c>
    </row>
    <row r="68" spans="1:10" ht="47.25" x14ac:dyDescent="0.25">
      <c r="A68" s="15"/>
      <c r="B68" s="43">
        <v>600</v>
      </c>
      <c r="C68" s="43"/>
      <c r="D68" s="43"/>
      <c r="E68" s="43"/>
      <c r="F68" s="44"/>
      <c r="G68" s="31" t="s">
        <v>2</v>
      </c>
      <c r="H68" s="36" t="s">
        <v>0</v>
      </c>
      <c r="I68" s="14">
        <v>600</v>
      </c>
      <c r="J68" s="24">
        <v>-1000</v>
      </c>
    </row>
    <row r="69" spans="1:10" ht="31.5" x14ac:dyDescent="0.25">
      <c r="A69" s="15"/>
      <c r="B69" s="43" t="s">
        <v>762</v>
      </c>
      <c r="C69" s="43"/>
      <c r="D69" s="43"/>
      <c r="E69" s="43"/>
      <c r="F69" s="44"/>
      <c r="G69" s="31" t="s">
        <v>761</v>
      </c>
      <c r="H69" s="36" t="s">
        <v>760</v>
      </c>
      <c r="I69" s="14" t="s">
        <v>0</v>
      </c>
      <c r="J69" s="24">
        <v>4301048</v>
      </c>
    </row>
    <row r="70" spans="1:10" ht="15.75" x14ac:dyDescent="0.25">
      <c r="A70" s="15"/>
      <c r="B70" s="43">
        <v>500</v>
      </c>
      <c r="C70" s="43"/>
      <c r="D70" s="43"/>
      <c r="E70" s="43"/>
      <c r="F70" s="44"/>
      <c r="G70" s="31" t="s">
        <v>39</v>
      </c>
      <c r="H70" s="36" t="s">
        <v>0</v>
      </c>
      <c r="I70" s="14">
        <v>500</v>
      </c>
      <c r="J70" s="24">
        <v>4301048</v>
      </c>
    </row>
    <row r="71" spans="1:10" ht="47.25" x14ac:dyDescent="0.25">
      <c r="A71" s="15"/>
      <c r="B71" s="43" t="s">
        <v>759</v>
      </c>
      <c r="C71" s="43"/>
      <c r="D71" s="43"/>
      <c r="E71" s="43"/>
      <c r="F71" s="44"/>
      <c r="G71" s="31" t="s">
        <v>758</v>
      </c>
      <c r="H71" s="36" t="s">
        <v>757</v>
      </c>
      <c r="I71" s="14" t="s">
        <v>0</v>
      </c>
      <c r="J71" s="24">
        <v>220000000</v>
      </c>
    </row>
    <row r="72" spans="1:10" ht="15.75" x14ac:dyDescent="0.25">
      <c r="A72" s="15"/>
      <c r="B72" s="43">
        <v>500</v>
      </c>
      <c r="C72" s="43"/>
      <c r="D72" s="43"/>
      <c r="E72" s="43"/>
      <c r="F72" s="44"/>
      <c r="G72" s="31" t="s">
        <v>39</v>
      </c>
      <c r="H72" s="36" t="s">
        <v>0</v>
      </c>
      <c r="I72" s="14">
        <v>500</v>
      </c>
      <c r="J72" s="24">
        <v>220000000</v>
      </c>
    </row>
    <row r="73" spans="1:10" ht="126.75" customHeight="1" x14ac:dyDescent="0.25">
      <c r="A73" s="15"/>
      <c r="B73" s="43" t="s">
        <v>756</v>
      </c>
      <c r="C73" s="43"/>
      <c r="D73" s="43"/>
      <c r="E73" s="43"/>
      <c r="F73" s="44"/>
      <c r="G73" s="31" t="s">
        <v>755</v>
      </c>
      <c r="H73" s="36" t="s">
        <v>754</v>
      </c>
      <c r="I73" s="14" t="s">
        <v>0</v>
      </c>
      <c r="J73" s="24">
        <v>-182596</v>
      </c>
    </row>
    <row r="74" spans="1:10" ht="31.5" x14ac:dyDescent="0.25">
      <c r="A74" s="15"/>
      <c r="B74" s="43">
        <v>300</v>
      </c>
      <c r="C74" s="43"/>
      <c r="D74" s="43"/>
      <c r="E74" s="43"/>
      <c r="F74" s="44"/>
      <c r="G74" s="31" t="s">
        <v>8</v>
      </c>
      <c r="H74" s="36" t="s">
        <v>0</v>
      </c>
      <c r="I74" s="14">
        <v>300</v>
      </c>
      <c r="J74" s="24">
        <v>-182596</v>
      </c>
    </row>
    <row r="75" spans="1:10" ht="126" x14ac:dyDescent="0.25">
      <c r="A75" s="15"/>
      <c r="B75" s="43" t="s">
        <v>753</v>
      </c>
      <c r="C75" s="43"/>
      <c r="D75" s="43"/>
      <c r="E75" s="43"/>
      <c r="F75" s="44"/>
      <c r="G75" s="31" t="s">
        <v>752</v>
      </c>
      <c r="H75" s="36" t="s">
        <v>751</v>
      </c>
      <c r="I75" s="14" t="s">
        <v>0</v>
      </c>
      <c r="J75" s="24">
        <v>-114661</v>
      </c>
    </row>
    <row r="76" spans="1:10" ht="31.5" x14ac:dyDescent="0.25">
      <c r="A76" s="15"/>
      <c r="B76" s="43">
        <v>300</v>
      </c>
      <c r="C76" s="43"/>
      <c r="D76" s="43"/>
      <c r="E76" s="43"/>
      <c r="F76" s="44"/>
      <c r="G76" s="31" t="s">
        <v>8</v>
      </c>
      <c r="H76" s="36" t="s">
        <v>0</v>
      </c>
      <c r="I76" s="14">
        <v>300</v>
      </c>
      <c r="J76" s="24">
        <v>-114661</v>
      </c>
    </row>
    <row r="77" spans="1:10" ht="141.75" x14ac:dyDescent="0.25">
      <c r="A77" s="15"/>
      <c r="B77" s="43" t="s">
        <v>750</v>
      </c>
      <c r="C77" s="43"/>
      <c r="D77" s="43"/>
      <c r="E77" s="43"/>
      <c r="F77" s="44"/>
      <c r="G77" s="31" t="s">
        <v>749</v>
      </c>
      <c r="H77" s="36" t="s">
        <v>748</v>
      </c>
      <c r="I77" s="14" t="s">
        <v>0</v>
      </c>
      <c r="J77" s="24">
        <v>-26882</v>
      </c>
    </row>
    <row r="78" spans="1:10" ht="31.5" x14ac:dyDescent="0.25">
      <c r="A78" s="15"/>
      <c r="B78" s="43">
        <v>300</v>
      </c>
      <c r="C78" s="43"/>
      <c r="D78" s="43"/>
      <c r="E78" s="43"/>
      <c r="F78" s="44"/>
      <c r="G78" s="31" t="s">
        <v>8</v>
      </c>
      <c r="H78" s="36" t="s">
        <v>0</v>
      </c>
      <c r="I78" s="14">
        <v>300</v>
      </c>
      <c r="J78" s="24">
        <v>-26882</v>
      </c>
    </row>
    <row r="79" spans="1:10" ht="141" customHeight="1" x14ac:dyDescent="0.25">
      <c r="A79" s="15"/>
      <c r="B79" s="43" t="s">
        <v>747</v>
      </c>
      <c r="C79" s="43"/>
      <c r="D79" s="43"/>
      <c r="E79" s="43"/>
      <c r="F79" s="44"/>
      <c r="G79" s="31" t="s">
        <v>746</v>
      </c>
      <c r="H79" s="36" t="s">
        <v>745</v>
      </c>
      <c r="I79" s="14" t="s">
        <v>0</v>
      </c>
      <c r="J79" s="24">
        <v>-5945861</v>
      </c>
    </row>
    <row r="80" spans="1:10" ht="31.5" x14ac:dyDescent="0.25">
      <c r="A80" s="15"/>
      <c r="B80" s="43">
        <v>300</v>
      </c>
      <c r="C80" s="43"/>
      <c r="D80" s="43"/>
      <c r="E80" s="43"/>
      <c r="F80" s="44"/>
      <c r="G80" s="31" t="s">
        <v>8</v>
      </c>
      <c r="H80" s="36" t="s">
        <v>0</v>
      </c>
      <c r="I80" s="14">
        <v>300</v>
      </c>
      <c r="J80" s="24">
        <v>-5945861</v>
      </c>
    </row>
    <row r="81" spans="1:10" ht="63" x14ac:dyDescent="0.25">
      <c r="A81" s="15"/>
      <c r="B81" s="43" t="s">
        <v>744</v>
      </c>
      <c r="C81" s="43"/>
      <c r="D81" s="43"/>
      <c r="E81" s="43"/>
      <c r="F81" s="44"/>
      <c r="G81" s="31" t="s">
        <v>723</v>
      </c>
      <c r="H81" s="36" t="s">
        <v>743</v>
      </c>
      <c r="I81" s="14" t="s">
        <v>0</v>
      </c>
      <c r="J81" s="24">
        <v>2000000</v>
      </c>
    </row>
    <row r="82" spans="1:10" ht="15.75" x14ac:dyDescent="0.25">
      <c r="A82" s="15"/>
      <c r="B82" s="43">
        <v>500</v>
      </c>
      <c r="C82" s="43"/>
      <c r="D82" s="43"/>
      <c r="E82" s="43"/>
      <c r="F82" s="44"/>
      <c r="G82" s="31" t="s">
        <v>39</v>
      </c>
      <c r="H82" s="36" t="s">
        <v>0</v>
      </c>
      <c r="I82" s="14">
        <v>500</v>
      </c>
      <c r="J82" s="24">
        <v>2000000</v>
      </c>
    </row>
    <row r="83" spans="1:10" ht="47.25" x14ac:dyDescent="0.25">
      <c r="A83" s="15"/>
      <c r="B83" s="48" t="s">
        <v>742</v>
      </c>
      <c r="C83" s="48"/>
      <c r="D83" s="48"/>
      <c r="E83" s="48"/>
      <c r="F83" s="49"/>
      <c r="G83" s="17" t="s">
        <v>741</v>
      </c>
      <c r="H83" s="37" t="s">
        <v>740</v>
      </c>
      <c r="I83" s="16" t="s">
        <v>0</v>
      </c>
      <c r="J83" s="23">
        <f>-103343330-4336800</f>
        <v>-107680130</v>
      </c>
    </row>
    <row r="84" spans="1:10" ht="78.75" x14ac:dyDescent="0.25">
      <c r="A84" s="15"/>
      <c r="B84" s="43" t="s">
        <v>739</v>
      </c>
      <c r="C84" s="43"/>
      <c r="D84" s="43"/>
      <c r="E84" s="43"/>
      <c r="F84" s="44"/>
      <c r="G84" s="31" t="s">
        <v>738</v>
      </c>
      <c r="H84" s="36" t="s">
        <v>737</v>
      </c>
      <c r="I84" s="14" t="s">
        <v>0</v>
      </c>
      <c r="J84" s="24">
        <v>-21881400</v>
      </c>
    </row>
    <row r="85" spans="1:10" ht="15.75" x14ac:dyDescent="0.25">
      <c r="A85" s="15"/>
      <c r="B85" s="43">
        <v>500</v>
      </c>
      <c r="C85" s="43"/>
      <c r="D85" s="43"/>
      <c r="E85" s="43"/>
      <c r="F85" s="44"/>
      <c r="G85" s="31" t="s">
        <v>39</v>
      </c>
      <c r="H85" s="36" t="s">
        <v>0</v>
      </c>
      <c r="I85" s="14">
        <v>500</v>
      </c>
      <c r="J85" s="24">
        <v>-21881400</v>
      </c>
    </row>
    <row r="86" spans="1:10" ht="63" x14ac:dyDescent="0.25">
      <c r="A86" s="15"/>
      <c r="B86" s="43" t="s">
        <v>736</v>
      </c>
      <c r="C86" s="43"/>
      <c r="D86" s="43"/>
      <c r="E86" s="43"/>
      <c r="F86" s="44"/>
      <c r="G86" s="31" t="s">
        <v>735</v>
      </c>
      <c r="H86" s="36" t="s">
        <v>734</v>
      </c>
      <c r="I86" s="14" t="s">
        <v>0</v>
      </c>
      <c r="J86" s="24">
        <v>8000000</v>
      </c>
    </row>
    <row r="87" spans="1:10" ht="15.75" x14ac:dyDescent="0.25">
      <c r="A87" s="15"/>
      <c r="B87" s="43">
        <v>500</v>
      </c>
      <c r="C87" s="43"/>
      <c r="D87" s="43"/>
      <c r="E87" s="43"/>
      <c r="F87" s="44"/>
      <c r="G87" s="31" t="s">
        <v>39</v>
      </c>
      <c r="H87" s="36" t="s">
        <v>0</v>
      </c>
      <c r="I87" s="14">
        <v>500</v>
      </c>
      <c r="J87" s="24">
        <v>8000000</v>
      </c>
    </row>
    <row r="88" spans="1:10" ht="63" x14ac:dyDescent="0.25">
      <c r="A88" s="15"/>
      <c r="B88" s="43" t="s">
        <v>733</v>
      </c>
      <c r="C88" s="43"/>
      <c r="D88" s="43"/>
      <c r="E88" s="43"/>
      <c r="F88" s="44"/>
      <c r="G88" s="31" t="s">
        <v>732</v>
      </c>
      <c r="H88" s="36" t="s">
        <v>731</v>
      </c>
      <c r="I88" s="14" t="s">
        <v>0</v>
      </c>
      <c r="J88" s="24">
        <f>J89</f>
        <v>-59336800</v>
      </c>
    </row>
    <row r="89" spans="1:10" ht="15.75" x14ac:dyDescent="0.25">
      <c r="A89" s="15"/>
      <c r="B89" s="43">
        <v>500</v>
      </c>
      <c r="C89" s="43"/>
      <c r="D89" s="43"/>
      <c r="E89" s="43"/>
      <c r="F89" s="44"/>
      <c r="G89" s="31" t="s">
        <v>39</v>
      </c>
      <c r="H89" s="36" t="s">
        <v>0</v>
      </c>
      <c r="I89" s="14">
        <v>500</v>
      </c>
      <c r="J89" s="24">
        <f>-55000000-4336800</f>
        <v>-59336800</v>
      </c>
    </row>
    <row r="90" spans="1:10" ht="78.75" x14ac:dyDescent="0.25">
      <c r="A90" s="15"/>
      <c r="B90" s="43" t="s">
        <v>730</v>
      </c>
      <c r="C90" s="43"/>
      <c r="D90" s="43"/>
      <c r="E90" s="43"/>
      <c r="F90" s="44"/>
      <c r="G90" s="31" t="s">
        <v>729</v>
      </c>
      <c r="H90" s="36" t="s">
        <v>728</v>
      </c>
      <c r="I90" s="14" t="s">
        <v>0</v>
      </c>
      <c r="J90" s="24">
        <v>-2155953</v>
      </c>
    </row>
    <row r="91" spans="1:10" ht="15.75" x14ac:dyDescent="0.25">
      <c r="A91" s="15"/>
      <c r="B91" s="43">
        <v>500</v>
      </c>
      <c r="C91" s="43"/>
      <c r="D91" s="43"/>
      <c r="E91" s="43"/>
      <c r="F91" s="44"/>
      <c r="G91" s="31" t="s">
        <v>39</v>
      </c>
      <c r="H91" s="36" t="s">
        <v>0</v>
      </c>
      <c r="I91" s="14">
        <v>500</v>
      </c>
      <c r="J91" s="24">
        <v>-2155953</v>
      </c>
    </row>
    <row r="92" spans="1:10" ht="47.25" x14ac:dyDescent="0.25">
      <c r="A92" s="15"/>
      <c r="B92" s="43" t="s">
        <v>727</v>
      </c>
      <c r="C92" s="43"/>
      <c r="D92" s="43"/>
      <c r="E92" s="43"/>
      <c r="F92" s="44"/>
      <c r="G92" s="31" t="s">
        <v>726</v>
      </c>
      <c r="H92" s="36" t="s">
        <v>725</v>
      </c>
      <c r="I92" s="14" t="s">
        <v>0</v>
      </c>
      <c r="J92" s="24">
        <v>-30305977</v>
      </c>
    </row>
    <row r="93" spans="1:10" ht="35.25" customHeight="1" x14ac:dyDescent="0.25">
      <c r="A93" s="15"/>
      <c r="B93" s="43">
        <v>400</v>
      </c>
      <c r="C93" s="43"/>
      <c r="D93" s="43"/>
      <c r="E93" s="43"/>
      <c r="F93" s="44"/>
      <c r="G93" s="31" t="s">
        <v>97</v>
      </c>
      <c r="H93" s="36" t="s">
        <v>0</v>
      </c>
      <c r="I93" s="14">
        <v>400</v>
      </c>
      <c r="J93" s="24">
        <v>-30305977</v>
      </c>
    </row>
    <row r="94" spans="1:10" ht="63" x14ac:dyDescent="0.25">
      <c r="A94" s="15"/>
      <c r="B94" s="43" t="s">
        <v>724</v>
      </c>
      <c r="C94" s="43"/>
      <c r="D94" s="43"/>
      <c r="E94" s="43"/>
      <c r="F94" s="44"/>
      <c r="G94" s="31" t="s">
        <v>723</v>
      </c>
      <c r="H94" s="36" t="s">
        <v>722</v>
      </c>
      <c r="I94" s="14" t="s">
        <v>0</v>
      </c>
      <c r="J94" s="24">
        <v>-2000000</v>
      </c>
    </row>
    <row r="95" spans="1:10" ht="15.75" x14ac:dyDescent="0.25">
      <c r="A95" s="15"/>
      <c r="B95" s="43">
        <v>500</v>
      </c>
      <c r="C95" s="43"/>
      <c r="D95" s="43"/>
      <c r="E95" s="43"/>
      <c r="F95" s="44"/>
      <c r="G95" s="31" t="s">
        <v>39</v>
      </c>
      <c r="H95" s="36" t="s">
        <v>0</v>
      </c>
      <c r="I95" s="14">
        <v>500</v>
      </c>
      <c r="J95" s="24">
        <v>-2000000</v>
      </c>
    </row>
    <row r="96" spans="1:10" ht="63.75" customHeight="1" x14ac:dyDescent="0.25">
      <c r="A96" s="15"/>
      <c r="B96" s="48" t="s">
        <v>721</v>
      </c>
      <c r="C96" s="48"/>
      <c r="D96" s="48"/>
      <c r="E96" s="48"/>
      <c r="F96" s="49"/>
      <c r="G96" s="17" t="s">
        <v>720</v>
      </c>
      <c r="H96" s="37" t="s">
        <v>719</v>
      </c>
      <c r="I96" s="16" t="s">
        <v>0</v>
      </c>
      <c r="J96" s="23" t="s">
        <v>0</v>
      </c>
    </row>
    <row r="97" spans="1:10" ht="37.5" customHeight="1" x14ac:dyDescent="0.25">
      <c r="A97" s="15"/>
      <c r="B97" s="43" t="s">
        <v>718</v>
      </c>
      <c r="C97" s="43"/>
      <c r="D97" s="43"/>
      <c r="E97" s="43"/>
      <c r="F97" s="44"/>
      <c r="G97" s="31" t="s">
        <v>717</v>
      </c>
      <c r="H97" s="36" t="s">
        <v>716</v>
      </c>
      <c r="I97" s="14" t="s">
        <v>0</v>
      </c>
      <c r="J97" s="24" t="s">
        <v>0</v>
      </c>
    </row>
    <row r="98" spans="1:10" ht="82.5" customHeight="1" x14ac:dyDescent="0.25">
      <c r="A98" s="15"/>
      <c r="B98" s="43">
        <v>100</v>
      </c>
      <c r="C98" s="43"/>
      <c r="D98" s="43"/>
      <c r="E98" s="43"/>
      <c r="F98" s="44"/>
      <c r="G98" s="31" t="s">
        <v>4</v>
      </c>
      <c r="H98" s="36" t="s">
        <v>0</v>
      </c>
      <c r="I98" s="14">
        <v>100</v>
      </c>
      <c r="J98" s="24">
        <v>-765500</v>
      </c>
    </row>
    <row r="99" spans="1:10" ht="31.5" x14ac:dyDescent="0.25">
      <c r="A99" s="15"/>
      <c r="B99" s="43">
        <v>200</v>
      </c>
      <c r="C99" s="43"/>
      <c r="D99" s="43"/>
      <c r="E99" s="43"/>
      <c r="F99" s="44"/>
      <c r="G99" s="31" t="s">
        <v>3</v>
      </c>
      <c r="H99" s="36" t="s">
        <v>0</v>
      </c>
      <c r="I99" s="14">
        <v>200</v>
      </c>
      <c r="J99" s="24">
        <v>-300000</v>
      </c>
    </row>
    <row r="100" spans="1:10" ht="47.25" x14ac:dyDescent="0.25">
      <c r="A100" s="15"/>
      <c r="B100" s="43">
        <v>600</v>
      </c>
      <c r="C100" s="43"/>
      <c r="D100" s="43"/>
      <c r="E100" s="43"/>
      <c r="F100" s="44"/>
      <c r="G100" s="31" t="s">
        <v>2</v>
      </c>
      <c r="H100" s="36" t="s">
        <v>0</v>
      </c>
      <c r="I100" s="14">
        <v>600</v>
      </c>
      <c r="J100" s="24">
        <v>1065500</v>
      </c>
    </row>
    <row r="101" spans="1:10" ht="47.25" x14ac:dyDescent="0.25">
      <c r="A101" s="15"/>
      <c r="B101" s="48" t="s">
        <v>715</v>
      </c>
      <c r="C101" s="48"/>
      <c r="D101" s="48"/>
      <c r="E101" s="48"/>
      <c r="F101" s="49"/>
      <c r="G101" s="17" t="s">
        <v>714</v>
      </c>
      <c r="H101" s="37" t="s">
        <v>713</v>
      </c>
      <c r="I101" s="16" t="s">
        <v>0</v>
      </c>
      <c r="J101" s="23">
        <v>-2519500</v>
      </c>
    </row>
    <row r="102" spans="1:10" ht="15.75" x14ac:dyDescent="0.25">
      <c r="A102" s="15"/>
      <c r="B102" s="43" t="s">
        <v>712</v>
      </c>
      <c r="C102" s="43"/>
      <c r="D102" s="43"/>
      <c r="E102" s="43"/>
      <c r="F102" s="44"/>
      <c r="G102" s="31" t="s">
        <v>711</v>
      </c>
      <c r="H102" s="36" t="s">
        <v>710</v>
      </c>
      <c r="I102" s="14" t="s">
        <v>0</v>
      </c>
      <c r="J102" s="24">
        <v>-2519500</v>
      </c>
    </row>
    <row r="103" spans="1:10" ht="31.5" x14ac:dyDescent="0.25">
      <c r="A103" s="15"/>
      <c r="B103" s="43">
        <v>200</v>
      </c>
      <c r="C103" s="43"/>
      <c r="D103" s="43"/>
      <c r="E103" s="43"/>
      <c r="F103" s="44"/>
      <c r="G103" s="31" t="s">
        <v>3</v>
      </c>
      <c r="H103" s="36" t="s">
        <v>0</v>
      </c>
      <c r="I103" s="14">
        <v>200</v>
      </c>
      <c r="J103" s="24">
        <v>-19500</v>
      </c>
    </row>
    <row r="104" spans="1:10" ht="47.25" x14ac:dyDescent="0.25">
      <c r="A104" s="15"/>
      <c r="B104" s="43">
        <v>600</v>
      </c>
      <c r="C104" s="43"/>
      <c r="D104" s="43"/>
      <c r="E104" s="43"/>
      <c r="F104" s="44"/>
      <c r="G104" s="31" t="s">
        <v>2</v>
      </c>
      <c r="H104" s="36" t="s">
        <v>0</v>
      </c>
      <c r="I104" s="14">
        <v>600</v>
      </c>
      <c r="J104" s="24">
        <v>-1500000</v>
      </c>
    </row>
    <row r="105" spans="1:10" ht="15.75" x14ac:dyDescent="0.25">
      <c r="A105" s="15"/>
      <c r="B105" s="43">
        <v>800</v>
      </c>
      <c r="C105" s="43"/>
      <c r="D105" s="43"/>
      <c r="E105" s="43"/>
      <c r="F105" s="44"/>
      <c r="G105" s="31" t="s">
        <v>1</v>
      </c>
      <c r="H105" s="36" t="s">
        <v>0</v>
      </c>
      <c r="I105" s="14">
        <v>800</v>
      </c>
      <c r="J105" s="24">
        <v>-1000000</v>
      </c>
    </row>
    <row r="106" spans="1:10" ht="63.75" customHeight="1" x14ac:dyDescent="0.25">
      <c r="A106" s="15"/>
      <c r="B106" s="48" t="s">
        <v>709</v>
      </c>
      <c r="C106" s="48"/>
      <c r="D106" s="48"/>
      <c r="E106" s="48"/>
      <c r="F106" s="49"/>
      <c r="G106" s="17" t="s">
        <v>708</v>
      </c>
      <c r="H106" s="37" t="s">
        <v>707</v>
      </c>
      <c r="I106" s="16" t="s">
        <v>0</v>
      </c>
      <c r="J106" s="23">
        <v>2982500</v>
      </c>
    </row>
    <row r="107" spans="1:10" ht="31.5" x14ac:dyDescent="0.25">
      <c r="A107" s="15"/>
      <c r="B107" s="43" t="s">
        <v>706</v>
      </c>
      <c r="C107" s="43"/>
      <c r="D107" s="43"/>
      <c r="E107" s="43"/>
      <c r="F107" s="44"/>
      <c r="G107" s="31" t="s">
        <v>705</v>
      </c>
      <c r="H107" s="36" t="s">
        <v>704</v>
      </c>
      <c r="I107" s="14" t="s">
        <v>0</v>
      </c>
      <c r="J107" s="24">
        <v>2982500</v>
      </c>
    </row>
    <row r="108" spans="1:10" ht="31.5" x14ac:dyDescent="0.25">
      <c r="A108" s="15"/>
      <c r="B108" s="43">
        <v>200</v>
      </c>
      <c r="C108" s="43"/>
      <c r="D108" s="43"/>
      <c r="E108" s="43"/>
      <c r="F108" s="44"/>
      <c r="G108" s="31" t="s">
        <v>3</v>
      </c>
      <c r="H108" s="36" t="s">
        <v>0</v>
      </c>
      <c r="I108" s="14">
        <v>200</v>
      </c>
      <c r="J108" s="24">
        <v>-17500</v>
      </c>
    </row>
    <row r="109" spans="1:10" ht="47.25" x14ac:dyDescent="0.25">
      <c r="A109" s="15"/>
      <c r="B109" s="43">
        <v>600</v>
      </c>
      <c r="C109" s="43"/>
      <c r="D109" s="43"/>
      <c r="E109" s="43"/>
      <c r="F109" s="44"/>
      <c r="G109" s="31" t="s">
        <v>2</v>
      </c>
      <c r="H109" s="36" t="s">
        <v>0</v>
      </c>
      <c r="I109" s="14">
        <v>600</v>
      </c>
      <c r="J109" s="24">
        <v>3000000</v>
      </c>
    </row>
    <row r="110" spans="1:10" ht="31.5" x14ac:dyDescent="0.25">
      <c r="A110" s="15"/>
      <c r="B110" s="48" t="s">
        <v>703</v>
      </c>
      <c r="C110" s="48"/>
      <c r="D110" s="48"/>
      <c r="E110" s="48"/>
      <c r="F110" s="49"/>
      <c r="G110" s="17" t="s">
        <v>702</v>
      </c>
      <c r="H110" s="37" t="s">
        <v>701</v>
      </c>
      <c r="I110" s="16" t="s">
        <v>0</v>
      </c>
      <c r="J110" s="23">
        <v>-500000</v>
      </c>
    </row>
    <row r="111" spans="1:10" ht="47.25" x14ac:dyDescent="0.25">
      <c r="A111" s="15"/>
      <c r="B111" s="43" t="s">
        <v>700</v>
      </c>
      <c r="C111" s="43"/>
      <c r="D111" s="43"/>
      <c r="E111" s="43"/>
      <c r="F111" s="44"/>
      <c r="G111" s="31" t="s">
        <v>699</v>
      </c>
      <c r="H111" s="36" t="s">
        <v>698</v>
      </c>
      <c r="I111" s="14" t="s">
        <v>0</v>
      </c>
      <c r="J111" s="24">
        <v>-500000</v>
      </c>
    </row>
    <row r="112" spans="1:10" ht="31.5" x14ac:dyDescent="0.25">
      <c r="A112" s="15"/>
      <c r="B112" s="43">
        <v>200</v>
      </c>
      <c r="C112" s="43"/>
      <c r="D112" s="43"/>
      <c r="E112" s="43"/>
      <c r="F112" s="44"/>
      <c r="G112" s="31" t="s">
        <v>3</v>
      </c>
      <c r="H112" s="36" t="s">
        <v>0</v>
      </c>
      <c r="I112" s="14">
        <v>200</v>
      </c>
      <c r="J112" s="24">
        <v>-2200000</v>
      </c>
    </row>
    <row r="113" spans="1:10" ht="47.25" x14ac:dyDescent="0.25">
      <c r="A113" s="15"/>
      <c r="B113" s="43">
        <v>600</v>
      </c>
      <c r="C113" s="43"/>
      <c r="D113" s="43"/>
      <c r="E113" s="43"/>
      <c r="F113" s="44"/>
      <c r="G113" s="31" t="s">
        <v>2</v>
      </c>
      <c r="H113" s="36" t="s">
        <v>0</v>
      </c>
      <c r="I113" s="14">
        <v>600</v>
      </c>
      <c r="J113" s="24">
        <v>2000000</v>
      </c>
    </row>
    <row r="114" spans="1:10" ht="15.75" x14ac:dyDescent="0.25">
      <c r="A114" s="15"/>
      <c r="B114" s="43">
        <v>800</v>
      </c>
      <c r="C114" s="43"/>
      <c r="D114" s="43"/>
      <c r="E114" s="43"/>
      <c r="F114" s="44"/>
      <c r="G114" s="31" t="s">
        <v>1</v>
      </c>
      <c r="H114" s="36" t="s">
        <v>0</v>
      </c>
      <c r="I114" s="14">
        <v>800</v>
      </c>
      <c r="J114" s="24">
        <v>-300000</v>
      </c>
    </row>
    <row r="115" spans="1:10" ht="31.5" x14ac:dyDescent="0.25">
      <c r="A115" s="15"/>
      <c r="B115" s="50" t="s">
        <v>697</v>
      </c>
      <c r="C115" s="50"/>
      <c r="D115" s="50"/>
      <c r="E115" s="50"/>
      <c r="F115" s="51"/>
      <c r="G115" s="19" t="s">
        <v>696</v>
      </c>
      <c r="H115" s="38" t="s">
        <v>695</v>
      </c>
      <c r="I115" s="18" t="s">
        <v>0</v>
      </c>
      <c r="J115" s="22">
        <v>362299743</v>
      </c>
    </row>
    <row r="116" spans="1:10" ht="31.5" x14ac:dyDescent="0.25">
      <c r="A116" s="15"/>
      <c r="B116" s="48" t="s">
        <v>694</v>
      </c>
      <c r="C116" s="48"/>
      <c r="D116" s="48"/>
      <c r="E116" s="48"/>
      <c r="F116" s="49"/>
      <c r="G116" s="17" t="s">
        <v>693</v>
      </c>
      <c r="H116" s="37" t="s">
        <v>692</v>
      </c>
      <c r="I116" s="16" t="s">
        <v>0</v>
      </c>
      <c r="J116" s="23">
        <v>343848229</v>
      </c>
    </row>
    <row r="117" spans="1:10" ht="63" x14ac:dyDescent="0.25">
      <c r="A117" s="15"/>
      <c r="B117" s="43" t="s">
        <v>691</v>
      </c>
      <c r="C117" s="43"/>
      <c r="D117" s="43"/>
      <c r="E117" s="43"/>
      <c r="F117" s="44"/>
      <c r="G117" s="31" t="s">
        <v>690</v>
      </c>
      <c r="H117" s="36" t="s">
        <v>689</v>
      </c>
      <c r="I117" s="14" t="s">
        <v>0</v>
      </c>
      <c r="J117" s="24">
        <v>18800</v>
      </c>
    </row>
    <row r="118" spans="1:10" ht="31.5" x14ac:dyDescent="0.25">
      <c r="A118" s="15"/>
      <c r="B118" s="43">
        <v>200</v>
      </c>
      <c r="C118" s="43"/>
      <c r="D118" s="43"/>
      <c r="E118" s="43"/>
      <c r="F118" s="44"/>
      <c r="G118" s="31" t="s">
        <v>3</v>
      </c>
      <c r="H118" s="36" t="s">
        <v>0</v>
      </c>
      <c r="I118" s="14">
        <v>200</v>
      </c>
      <c r="J118" s="24">
        <v>263</v>
      </c>
    </row>
    <row r="119" spans="1:10" ht="31.5" x14ac:dyDescent="0.25">
      <c r="A119" s="15"/>
      <c r="B119" s="43">
        <v>300</v>
      </c>
      <c r="C119" s="43"/>
      <c r="D119" s="43"/>
      <c r="E119" s="43"/>
      <c r="F119" s="44"/>
      <c r="G119" s="31" t="s">
        <v>8</v>
      </c>
      <c r="H119" s="36" t="s">
        <v>0</v>
      </c>
      <c r="I119" s="14">
        <v>300</v>
      </c>
      <c r="J119" s="24">
        <v>18537</v>
      </c>
    </row>
    <row r="120" spans="1:10" ht="63" x14ac:dyDescent="0.25">
      <c r="A120" s="15"/>
      <c r="B120" s="43" t="s">
        <v>688</v>
      </c>
      <c r="C120" s="43"/>
      <c r="D120" s="43"/>
      <c r="E120" s="43"/>
      <c r="F120" s="44"/>
      <c r="G120" s="31" t="s">
        <v>687</v>
      </c>
      <c r="H120" s="36" t="s">
        <v>686</v>
      </c>
      <c r="I120" s="14" t="s">
        <v>0</v>
      </c>
      <c r="J120" s="24">
        <v>874681</v>
      </c>
    </row>
    <row r="121" spans="1:10" ht="31.5" x14ac:dyDescent="0.25">
      <c r="A121" s="15"/>
      <c r="B121" s="43">
        <v>200</v>
      </c>
      <c r="C121" s="43"/>
      <c r="D121" s="43"/>
      <c r="E121" s="43"/>
      <c r="F121" s="44"/>
      <c r="G121" s="31" t="s">
        <v>3</v>
      </c>
      <c r="H121" s="36" t="s">
        <v>0</v>
      </c>
      <c r="I121" s="14">
        <v>200</v>
      </c>
      <c r="J121" s="24">
        <v>12585</v>
      </c>
    </row>
    <row r="122" spans="1:10" ht="31.5" x14ac:dyDescent="0.25">
      <c r="A122" s="15"/>
      <c r="B122" s="43">
        <v>300</v>
      </c>
      <c r="C122" s="43"/>
      <c r="D122" s="43"/>
      <c r="E122" s="43"/>
      <c r="F122" s="44"/>
      <c r="G122" s="31" t="s">
        <v>8</v>
      </c>
      <c r="H122" s="36" t="s">
        <v>0</v>
      </c>
      <c r="I122" s="14">
        <v>300</v>
      </c>
      <c r="J122" s="24">
        <v>862096</v>
      </c>
    </row>
    <row r="123" spans="1:10" ht="31.5" x14ac:dyDescent="0.25">
      <c r="A123" s="15"/>
      <c r="B123" s="43" t="s">
        <v>685</v>
      </c>
      <c r="C123" s="43"/>
      <c r="D123" s="43"/>
      <c r="E123" s="43"/>
      <c r="F123" s="44"/>
      <c r="G123" s="31" t="s">
        <v>684</v>
      </c>
      <c r="H123" s="36" t="s">
        <v>683</v>
      </c>
      <c r="I123" s="14" t="s">
        <v>0</v>
      </c>
      <c r="J123" s="24">
        <v>-5070000</v>
      </c>
    </row>
    <row r="124" spans="1:10" ht="31.5" x14ac:dyDescent="0.25">
      <c r="A124" s="15"/>
      <c r="B124" s="43">
        <v>200</v>
      </c>
      <c r="C124" s="43"/>
      <c r="D124" s="43"/>
      <c r="E124" s="43"/>
      <c r="F124" s="44"/>
      <c r="G124" s="31" t="s">
        <v>3</v>
      </c>
      <c r="H124" s="36" t="s">
        <v>0</v>
      </c>
      <c r="I124" s="14">
        <v>200</v>
      </c>
      <c r="J124" s="24">
        <v>-70000</v>
      </c>
    </row>
    <row r="125" spans="1:10" ht="31.5" x14ac:dyDescent="0.25">
      <c r="A125" s="15"/>
      <c r="B125" s="43">
        <v>300</v>
      </c>
      <c r="C125" s="43"/>
      <c r="D125" s="43"/>
      <c r="E125" s="43"/>
      <c r="F125" s="44"/>
      <c r="G125" s="31" t="s">
        <v>8</v>
      </c>
      <c r="H125" s="36" t="s">
        <v>0</v>
      </c>
      <c r="I125" s="14">
        <v>300</v>
      </c>
      <c r="J125" s="24">
        <v>-5000000</v>
      </c>
    </row>
    <row r="126" spans="1:10" ht="47.25" x14ac:dyDescent="0.25">
      <c r="A126" s="15"/>
      <c r="B126" s="43" t="s">
        <v>682</v>
      </c>
      <c r="C126" s="43"/>
      <c r="D126" s="43"/>
      <c r="E126" s="43"/>
      <c r="F126" s="44"/>
      <c r="G126" s="31" t="s">
        <v>681</v>
      </c>
      <c r="H126" s="36" t="s">
        <v>680</v>
      </c>
      <c r="I126" s="14" t="s">
        <v>0</v>
      </c>
      <c r="J126" s="24">
        <v>9094311</v>
      </c>
    </row>
    <row r="127" spans="1:10" ht="81.75" customHeight="1" x14ac:dyDescent="0.25">
      <c r="A127" s="15"/>
      <c r="B127" s="43">
        <v>100</v>
      </c>
      <c r="C127" s="43"/>
      <c r="D127" s="43"/>
      <c r="E127" s="43"/>
      <c r="F127" s="44"/>
      <c r="G127" s="31" t="s">
        <v>4</v>
      </c>
      <c r="H127" s="36" t="s">
        <v>0</v>
      </c>
      <c r="I127" s="14">
        <v>100</v>
      </c>
      <c r="J127" s="24">
        <v>1821297</v>
      </c>
    </row>
    <row r="128" spans="1:10" ht="31.5" x14ac:dyDescent="0.25">
      <c r="A128" s="15"/>
      <c r="B128" s="43">
        <v>200</v>
      </c>
      <c r="C128" s="43"/>
      <c r="D128" s="43"/>
      <c r="E128" s="43"/>
      <c r="F128" s="44"/>
      <c r="G128" s="31" t="s">
        <v>3</v>
      </c>
      <c r="H128" s="36" t="s">
        <v>0</v>
      </c>
      <c r="I128" s="14">
        <v>200</v>
      </c>
      <c r="J128" s="24">
        <v>-1073607</v>
      </c>
    </row>
    <row r="129" spans="1:10" ht="47.25" x14ac:dyDescent="0.25">
      <c r="A129" s="15"/>
      <c r="B129" s="43">
        <v>600</v>
      </c>
      <c r="C129" s="43"/>
      <c r="D129" s="43"/>
      <c r="E129" s="43"/>
      <c r="F129" s="44"/>
      <c r="G129" s="31" t="s">
        <v>2</v>
      </c>
      <c r="H129" s="36" t="s">
        <v>0</v>
      </c>
      <c r="I129" s="14">
        <v>600</v>
      </c>
      <c r="J129" s="24">
        <v>8356621</v>
      </c>
    </row>
    <row r="130" spans="1:10" ht="15.75" x14ac:dyDescent="0.25">
      <c r="A130" s="15"/>
      <c r="B130" s="43">
        <v>800</v>
      </c>
      <c r="C130" s="43"/>
      <c r="D130" s="43"/>
      <c r="E130" s="43"/>
      <c r="F130" s="44"/>
      <c r="G130" s="31" t="s">
        <v>1</v>
      </c>
      <c r="H130" s="36" t="s">
        <v>0</v>
      </c>
      <c r="I130" s="14">
        <v>800</v>
      </c>
      <c r="J130" s="24">
        <v>-10000</v>
      </c>
    </row>
    <row r="131" spans="1:10" ht="47.25" x14ac:dyDescent="0.25">
      <c r="A131" s="15"/>
      <c r="B131" s="43" t="s">
        <v>679</v>
      </c>
      <c r="C131" s="43"/>
      <c r="D131" s="43"/>
      <c r="E131" s="43"/>
      <c r="F131" s="44"/>
      <c r="G131" s="31" t="s">
        <v>678</v>
      </c>
      <c r="H131" s="36" t="s">
        <v>677</v>
      </c>
      <c r="I131" s="14" t="s">
        <v>0</v>
      </c>
      <c r="J131" s="24">
        <v>-7627400</v>
      </c>
    </row>
    <row r="132" spans="1:10" ht="15.75" x14ac:dyDescent="0.25">
      <c r="A132" s="15"/>
      <c r="B132" s="43">
        <v>500</v>
      </c>
      <c r="C132" s="43"/>
      <c r="D132" s="43"/>
      <c r="E132" s="43"/>
      <c r="F132" s="44"/>
      <c r="G132" s="31" t="s">
        <v>39</v>
      </c>
      <c r="H132" s="36" t="s">
        <v>0</v>
      </c>
      <c r="I132" s="14">
        <v>500</v>
      </c>
      <c r="J132" s="24">
        <v>-7627400</v>
      </c>
    </row>
    <row r="133" spans="1:10" ht="63" x14ac:dyDescent="0.25">
      <c r="A133" s="15"/>
      <c r="B133" s="43" t="s">
        <v>676</v>
      </c>
      <c r="C133" s="43"/>
      <c r="D133" s="43"/>
      <c r="E133" s="43"/>
      <c r="F133" s="44"/>
      <c r="G133" s="31" t="s">
        <v>675</v>
      </c>
      <c r="H133" s="36" t="s">
        <v>674</v>
      </c>
      <c r="I133" s="14" t="s">
        <v>0</v>
      </c>
      <c r="J133" s="24">
        <v>94385000</v>
      </c>
    </row>
    <row r="134" spans="1:10" ht="15.75" x14ac:dyDescent="0.25">
      <c r="A134" s="15"/>
      <c r="B134" s="43">
        <v>500</v>
      </c>
      <c r="C134" s="43"/>
      <c r="D134" s="43"/>
      <c r="E134" s="43"/>
      <c r="F134" s="44"/>
      <c r="G134" s="31" t="s">
        <v>39</v>
      </c>
      <c r="H134" s="36" t="s">
        <v>0</v>
      </c>
      <c r="I134" s="14">
        <v>500</v>
      </c>
      <c r="J134" s="24">
        <v>94385000</v>
      </c>
    </row>
    <row r="135" spans="1:10" ht="21.75" customHeight="1" x14ac:dyDescent="0.25">
      <c r="A135" s="15"/>
      <c r="B135" s="43" t="s">
        <v>673</v>
      </c>
      <c r="C135" s="43"/>
      <c r="D135" s="43"/>
      <c r="E135" s="43"/>
      <c r="F135" s="44"/>
      <c r="G135" s="31" t="s">
        <v>672</v>
      </c>
      <c r="H135" s="36" t="s">
        <v>671</v>
      </c>
      <c r="I135" s="14" t="s">
        <v>0</v>
      </c>
      <c r="J135" s="24">
        <v>11017865</v>
      </c>
    </row>
    <row r="136" spans="1:10" ht="80.25" customHeight="1" x14ac:dyDescent="0.25">
      <c r="A136" s="15"/>
      <c r="B136" s="43">
        <v>100</v>
      </c>
      <c r="C136" s="43"/>
      <c r="D136" s="43"/>
      <c r="E136" s="43"/>
      <c r="F136" s="44"/>
      <c r="G136" s="31" t="s">
        <v>4</v>
      </c>
      <c r="H136" s="36" t="s">
        <v>0</v>
      </c>
      <c r="I136" s="14">
        <v>100</v>
      </c>
      <c r="J136" s="24">
        <v>15614965</v>
      </c>
    </row>
    <row r="137" spans="1:10" ht="31.5" x14ac:dyDescent="0.25">
      <c r="A137" s="15"/>
      <c r="B137" s="43">
        <v>200</v>
      </c>
      <c r="C137" s="43"/>
      <c r="D137" s="43"/>
      <c r="E137" s="43"/>
      <c r="F137" s="44"/>
      <c r="G137" s="31" t="s">
        <v>3</v>
      </c>
      <c r="H137" s="36" t="s">
        <v>0</v>
      </c>
      <c r="I137" s="14">
        <v>200</v>
      </c>
      <c r="J137" s="24">
        <v>-4845255</v>
      </c>
    </row>
    <row r="138" spans="1:10" ht="31.5" x14ac:dyDescent="0.25">
      <c r="A138" s="15"/>
      <c r="B138" s="43">
        <v>300</v>
      </c>
      <c r="C138" s="43"/>
      <c r="D138" s="43"/>
      <c r="E138" s="43"/>
      <c r="F138" s="44"/>
      <c r="G138" s="31" t="s">
        <v>8</v>
      </c>
      <c r="H138" s="36" t="s">
        <v>0</v>
      </c>
      <c r="I138" s="14">
        <v>300</v>
      </c>
      <c r="J138" s="24">
        <v>-377288</v>
      </c>
    </row>
    <row r="139" spans="1:10" ht="47.25" x14ac:dyDescent="0.25">
      <c r="A139" s="15"/>
      <c r="B139" s="43">
        <v>600</v>
      </c>
      <c r="C139" s="43"/>
      <c r="D139" s="43"/>
      <c r="E139" s="43"/>
      <c r="F139" s="44"/>
      <c r="G139" s="31" t="s">
        <v>2</v>
      </c>
      <c r="H139" s="36" t="s">
        <v>0</v>
      </c>
      <c r="I139" s="14">
        <v>600</v>
      </c>
      <c r="J139" s="24">
        <v>241652</v>
      </c>
    </row>
    <row r="140" spans="1:10" ht="15.75" x14ac:dyDescent="0.25">
      <c r="A140" s="15"/>
      <c r="B140" s="43">
        <v>800</v>
      </c>
      <c r="C140" s="43"/>
      <c r="D140" s="43"/>
      <c r="E140" s="43"/>
      <c r="F140" s="44"/>
      <c r="G140" s="31" t="s">
        <v>1</v>
      </c>
      <c r="H140" s="36" t="s">
        <v>0</v>
      </c>
      <c r="I140" s="14">
        <v>800</v>
      </c>
      <c r="J140" s="24">
        <v>383791</v>
      </c>
    </row>
    <row r="141" spans="1:10" ht="47.25" x14ac:dyDescent="0.25">
      <c r="A141" s="15"/>
      <c r="B141" s="43" t="s">
        <v>670</v>
      </c>
      <c r="C141" s="43"/>
      <c r="D141" s="43"/>
      <c r="E141" s="43"/>
      <c r="F141" s="44"/>
      <c r="G141" s="31" t="s">
        <v>669</v>
      </c>
      <c r="H141" s="36" t="s">
        <v>668</v>
      </c>
      <c r="I141" s="14" t="s">
        <v>0</v>
      </c>
      <c r="J141" s="24">
        <v>-3268423</v>
      </c>
    </row>
    <row r="142" spans="1:10" ht="31.5" x14ac:dyDescent="0.25">
      <c r="A142" s="15"/>
      <c r="B142" s="43">
        <v>200</v>
      </c>
      <c r="C142" s="43"/>
      <c r="D142" s="43"/>
      <c r="E142" s="43"/>
      <c r="F142" s="44"/>
      <c r="G142" s="31" t="s">
        <v>3</v>
      </c>
      <c r="H142" s="36" t="s">
        <v>0</v>
      </c>
      <c r="I142" s="14">
        <v>200</v>
      </c>
      <c r="J142" s="24">
        <v>-1061245</v>
      </c>
    </row>
    <row r="143" spans="1:10" ht="15.75" x14ac:dyDescent="0.25">
      <c r="A143" s="15"/>
      <c r="B143" s="43">
        <v>800</v>
      </c>
      <c r="C143" s="43"/>
      <c r="D143" s="43"/>
      <c r="E143" s="43"/>
      <c r="F143" s="44"/>
      <c r="G143" s="31" t="s">
        <v>1</v>
      </c>
      <c r="H143" s="36" t="s">
        <v>0</v>
      </c>
      <c r="I143" s="14">
        <v>800</v>
      </c>
      <c r="J143" s="24">
        <v>-2207178</v>
      </c>
    </row>
    <row r="144" spans="1:10" ht="78.75" x14ac:dyDescent="0.25">
      <c r="A144" s="15"/>
      <c r="B144" s="43" t="s">
        <v>667</v>
      </c>
      <c r="C144" s="43"/>
      <c r="D144" s="43"/>
      <c r="E144" s="43"/>
      <c r="F144" s="44"/>
      <c r="G144" s="31" t="s">
        <v>666</v>
      </c>
      <c r="H144" s="36" t="s">
        <v>665</v>
      </c>
      <c r="I144" s="14" t="s">
        <v>0</v>
      </c>
      <c r="J144" s="24">
        <v>15072600</v>
      </c>
    </row>
    <row r="145" spans="1:10" ht="15.75" x14ac:dyDescent="0.25">
      <c r="A145" s="15"/>
      <c r="B145" s="43">
        <v>500</v>
      </c>
      <c r="C145" s="43"/>
      <c r="D145" s="43"/>
      <c r="E145" s="43"/>
      <c r="F145" s="44"/>
      <c r="G145" s="31" t="s">
        <v>39</v>
      </c>
      <c r="H145" s="36" t="s">
        <v>0</v>
      </c>
      <c r="I145" s="14">
        <v>500</v>
      </c>
      <c r="J145" s="24">
        <v>15072600</v>
      </c>
    </row>
    <row r="146" spans="1:10" ht="78.75" x14ac:dyDescent="0.25">
      <c r="A146" s="15"/>
      <c r="B146" s="43" t="s">
        <v>664</v>
      </c>
      <c r="C146" s="43"/>
      <c r="D146" s="43"/>
      <c r="E146" s="43"/>
      <c r="F146" s="44"/>
      <c r="G146" s="31" t="s">
        <v>663</v>
      </c>
      <c r="H146" s="36" t="s">
        <v>662</v>
      </c>
      <c r="I146" s="14" t="s">
        <v>0</v>
      </c>
      <c r="J146" s="24">
        <v>92289500</v>
      </c>
    </row>
    <row r="147" spans="1:10" ht="15.75" x14ac:dyDescent="0.25">
      <c r="A147" s="15"/>
      <c r="B147" s="43">
        <v>500</v>
      </c>
      <c r="C147" s="43"/>
      <c r="D147" s="43"/>
      <c r="E147" s="43"/>
      <c r="F147" s="44"/>
      <c r="G147" s="31" t="s">
        <v>39</v>
      </c>
      <c r="H147" s="36" t="s">
        <v>0</v>
      </c>
      <c r="I147" s="14">
        <v>500</v>
      </c>
      <c r="J147" s="24">
        <v>92289500</v>
      </c>
    </row>
    <row r="148" spans="1:10" ht="110.25" x14ac:dyDescent="0.25">
      <c r="A148" s="15"/>
      <c r="B148" s="43" t="s">
        <v>661</v>
      </c>
      <c r="C148" s="43"/>
      <c r="D148" s="43"/>
      <c r="E148" s="43"/>
      <c r="F148" s="44"/>
      <c r="G148" s="31" t="s">
        <v>660</v>
      </c>
      <c r="H148" s="36" t="s">
        <v>659</v>
      </c>
      <c r="I148" s="14" t="s">
        <v>0</v>
      </c>
      <c r="J148" s="24">
        <v>36679260</v>
      </c>
    </row>
    <row r="149" spans="1:10" ht="15.75" x14ac:dyDescent="0.25">
      <c r="A149" s="15"/>
      <c r="B149" s="43">
        <v>500</v>
      </c>
      <c r="C149" s="43"/>
      <c r="D149" s="43"/>
      <c r="E149" s="43"/>
      <c r="F149" s="44"/>
      <c r="G149" s="31" t="s">
        <v>39</v>
      </c>
      <c r="H149" s="36" t="s">
        <v>0</v>
      </c>
      <c r="I149" s="14">
        <v>500</v>
      </c>
      <c r="J149" s="24">
        <v>36679260</v>
      </c>
    </row>
    <row r="150" spans="1:10" ht="15.75" x14ac:dyDescent="0.25">
      <c r="A150" s="15"/>
      <c r="B150" s="43" t="s">
        <v>658</v>
      </c>
      <c r="C150" s="43"/>
      <c r="D150" s="43"/>
      <c r="E150" s="43"/>
      <c r="F150" s="44"/>
      <c r="G150" s="31" t="s">
        <v>657</v>
      </c>
      <c r="H150" s="36" t="s">
        <v>656</v>
      </c>
      <c r="I150" s="14" t="s">
        <v>0</v>
      </c>
      <c r="J150" s="24">
        <v>32775000</v>
      </c>
    </row>
    <row r="151" spans="1:10" ht="15.75" x14ac:dyDescent="0.25">
      <c r="A151" s="15"/>
      <c r="B151" s="43">
        <v>500</v>
      </c>
      <c r="C151" s="43"/>
      <c r="D151" s="43"/>
      <c r="E151" s="43"/>
      <c r="F151" s="44"/>
      <c r="G151" s="31" t="s">
        <v>39</v>
      </c>
      <c r="H151" s="36" t="s">
        <v>0</v>
      </c>
      <c r="I151" s="14">
        <v>500</v>
      </c>
      <c r="J151" s="24">
        <v>32775000</v>
      </c>
    </row>
    <row r="152" spans="1:10" ht="47.25" x14ac:dyDescent="0.25">
      <c r="A152" s="15"/>
      <c r="B152" s="43" t="s">
        <v>655</v>
      </c>
      <c r="C152" s="43"/>
      <c r="D152" s="43"/>
      <c r="E152" s="43"/>
      <c r="F152" s="44"/>
      <c r="G152" s="31" t="s">
        <v>654</v>
      </c>
      <c r="H152" s="36" t="s">
        <v>653</v>
      </c>
      <c r="I152" s="14" t="s">
        <v>0</v>
      </c>
      <c r="J152" s="24">
        <v>11772429</v>
      </c>
    </row>
    <row r="153" spans="1:10" ht="15.75" x14ac:dyDescent="0.25">
      <c r="A153" s="15"/>
      <c r="B153" s="43">
        <v>500</v>
      </c>
      <c r="C153" s="43"/>
      <c r="D153" s="43"/>
      <c r="E153" s="43"/>
      <c r="F153" s="44"/>
      <c r="G153" s="31" t="s">
        <v>39</v>
      </c>
      <c r="H153" s="36" t="s">
        <v>0</v>
      </c>
      <c r="I153" s="14">
        <v>500</v>
      </c>
      <c r="J153" s="24">
        <v>11772429</v>
      </c>
    </row>
    <row r="154" spans="1:10" ht="47.25" x14ac:dyDescent="0.25">
      <c r="A154" s="15"/>
      <c r="B154" s="43" t="s">
        <v>652</v>
      </c>
      <c r="C154" s="43"/>
      <c r="D154" s="43"/>
      <c r="E154" s="43"/>
      <c r="F154" s="44"/>
      <c r="G154" s="31" t="s">
        <v>651</v>
      </c>
      <c r="H154" s="36" t="s">
        <v>650</v>
      </c>
      <c r="I154" s="14" t="s">
        <v>0</v>
      </c>
      <c r="J154" s="24">
        <v>1372092</v>
      </c>
    </row>
    <row r="155" spans="1:10" ht="15.75" x14ac:dyDescent="0.25">
      <c r="A155" s="15"/>
      <c r="B155" s="43">
        <v>500</v>
      </c>
      <c r="C155" s="43"/>
      <c r="D155" s="43"/>
      <c r="E155" s="43"/>
      <c r="F155" s="44"/>
      <c r="G155" s="31" t="s">
        <v>39</v>
      </c>
      <c r="H155" s="36" t="s">
        <v>0</v>
      </c>
      <c r="I155" s="14">
        <v>500</v>
      </c>
      <c r="J155" s="24">
        <v>1372092</v>
      </c>
    </row>
    <row r="156" spans="1:10" ht="31.5" x14ac:dyDescent="0.25">
      <c r="A156" s="15"/>
      <c r="B156" s="43" t="s">
        <v>649</v>
      </c>
      <c r="C156" s="43"/>
      <c r="D156" s="43"/>
      <c r="E156" s="43"/>
      <c r="F156" s="44"/>
      <c r="G156" s="31" t="s">
        <v>648</v>
      </c>
      <c r="H156" s="36" t="s">
        <v>647</v>
      </c>
      <c r="I156" s="14" t="s">
        <v>0</v>
      </c>
      <c r="J156" s="24">
        <v>10361780</v>
      </c>
    </row>
    <row r="157" spans="1:10" ht="15.75" x14ac:dyDescent="0.25">
      <c r="A157" s="15"/>
      <c r="B157" s="43">
        <v>500</v>
      </c>
      <c r="C157" s="43"/>
      <c r="D157" s="43"/>
      <c r="E157" s="43"/>
      <c r="F157" s="44"/>
      <c r="G157" s="31" t="s">
        <v>39</v>
      </c>
      <c r="H157" s="36" t="s">
        <v>0</v>
      </c>
      <c r="I157" s="14">
        <v>500</v>
      </c>
      <c r="J157" s="24">
        <v>10361780</v>
      </c>
    </row>
    <row r="158" spans="1:10" ht="47.25" x14ac:dyDescent="0.25">
      <c r="A158" s="15"/>
      <c r="B158" s="43" t="s">
        <v>646</v>
      </c>
      <c r="C158" s="43"/>
      <c r="D158" s="43"/>
      <c r="E158" s="43"/>
      <c r="F158" s="44"/>
      <c r="G158" s="31" t="s">
        <v>645</v>
      </c>
      <c r="H158" s="36" t="s">
        <v>644</v>
      </c>
      <c r="I158" s="14" t="s">
        <v>0</v>
      </c>
      <c r="J158" s="24">
        <v>44092000</v>
      </c>
    </row>
    <row r="159" spans="1:10" ht="15.75" x14ac:dyDescent="0.25">
      <c r="A159" s="15"/>
      <c r="B159" s="43">
        <v>500</v>
      </c>
      <c r="C159" s="43"/>
      <c r="D159" s="43"/>
      <c r="E159" s="43"/>
      <c r="F159" s="44"/>
      <c r="G159" s="31" t="s">
        <v>39</v>
      </c>
      <c r="H159" s="36" t="s">
        <v>0</v>
      </c>
      <c r="I159" s="14">
        <v>500</v>
      </c>
      <c r="J159" s="24">
        <v>44092000</v>
      </c>
    </row>
    <row r="160" spans="1:10" ht="63" x14ac:dyDescent="0.25">
      <c r="A160" s="15"/>
      <c r="B160" s="43" t="s">
        <v>643</v>
      </c>
      <c r="C160" s="43"/>
      <c r="D160" s="43"/>
      <c r="E160" s="43"/>
      <c r="F160" s="44"/>
      <c r="G160" s="31" t="s">
        <v>642</v>
      </c>
      <c r="H160" s="36" t="s">
        <v>641</v>
      </c>
      <c r="I160" s="14" t="s">
        <v>0</v>
      </c>
      <c r="J160" s="24">
        <v>10000</v>
      </c>
    </row>
    <row r="161" spans="1:10" ht="31.5" x14ac:dyDescent="0.25">
      <c r="A161" s="15"/>
      <c r="B161" s="43">
        <v>300</v>
      </c>
      <c r="C161" s="43"/>
      <c r="D161" s="43"/>
      <c r="E161" s="43"/>
      <c r="F161" s="44"/>
      <c r="G161" s="31" t="s">
        <v>8</v>
      </c>
      <c r="H161" s="36" t="s">
        <v>0</v>
      </c>
      <c r="I161" s="14">
        <v>300</v>
      </c>
      <c r="J161" s="24">
        <v>-172000</v>
      </c>
    </row>
    <row r="162" spans="1:10" ht="47.25" x14ac:dyDescent="0.25">
      <c r="A162" s="15"/>
      <c r="B162" s="43">
        <v>600</v>
      </c>
      <c r="C162" s="43"/>
      <c r="D162" s="43"/>
      <c r="E162" s="43"/>
      <c r="F162" s="44"/>
      <c r="G162" s="31" t="s">
        <v>2</v>
      </c>
      <c r="H162" s="36" t="s">
        <v>0</v>
      </c>
      <c r="I162" s="14">
        <v>600</v>
      </c>
      <c r="J162" s="24">
        <v>182000</v>
      </c>
    </row>
    <row r="163" spans="1:10" ht="126" x14ac:dyDescent="0.25">
      <c r="A163" s="15"/>
      <c r="B163" s="43" t="s">
        <v>640</v>
      </c>
      <c r="C163" s="43"/>
      <c r="D163" s="43"/>
      <c r="E163" s="43"/>
      <c r="F163" s="44"/>
      <c r="G163" s="31" t="s">
        <v>639</v>
      </c>
      <c r="H163" s="36" t="s">
        <v>638</v>
      </c>
      <c r="I163" s="14" t="s">
        <v>0</v>
      </c>
      <c r="J163" s="24">
        <v>-1266</v>
      </c>
    </row>
    <row r="164" spans="1:10" ht="31.5" x14ac:dyDescent="0.25">
      <c r="A164" s="15"/>
      <c r="B164" s="43">
        <v>300</v>
      </c>
      <c r="C164" s="43"/>
      <c r="D164" s="43"/>
      <c r="E164" s="43"/>
      <c r="F164" s="44"/>
      <c r="G164" s="31" t="s">
        <v>8</v>
      </c>
      <c r="H164" s="36" t="s">
        <v>0</v>
      </c>
      <c r="I164" s="14">
        <v>300</v>
      </c>
      <c r="J164" s="24">
        <v>-1266</v>
      </c>
    </row>
    <row r="165" spans="1:10" ht="34.5" customHeight="1" x14ac:dyDescent="0.25">
      <c r="A165" s="15"/>
      <c r="B165" s="48" t="s">
        <v>637</v>
      </c>
      <c r="C165" s="48"/>
      <c r="D165" s="48"/>
      <c r="E165" s="48"/>
      <c r="F165" s="49"/>
      <c r="G165" s="17" t="s">
        <v>636</v>
      </c>
      <c r="H165" s="37" t="s">
        <v>635</v>
      </c>
      <c r="I165" s="16" t="s">
        <v>0</v>
      </c>
      <c r="J165" s="23">
        <v>18451514</v>
      </c>
    </row>
    <row r="166" spans="1:10" ht="94.5" x14ac:dyDescent="0.25">
      <c r="A166" s="15"/>
      <c r="B166" s="43" t="s">
        <v>634</v>
      </c>
      <c r="C166" s="43"/>
      <c r="D166" s="43"/>
      <c r="E166" s="43"/>
      <c r="F166" s="44"/>
      <c r="G166" s="31" t="s">
        <v>854</v>
      </c>
      <c r="H166" s="36" t="s">
        <v>633</v>
      </c>
      <c r="I166" s="14" t="s">
        <v>0</v>
      </c>
      <c r="J166" s="24">
        <v>7627400</v>
      </c>
    </row>
    <row r="167" spans="1:10" ht="15.75" x14ac:dyDescent="0.25">
      <c r="A167" s="15"/>
      <c r="B167" s="43">
        <v>500</v>
      </c>
      <c r="C167" s="43"/>
      <c r="D167" s="43"/>
      <c r="E167" s="43"/>
      <c r="F167" s="44"/>
      <c r="G167" s="31" t="s">
        <v>39</v>
      </c>
      <c r="H167" s="36" t="s">
        <v>0</v>
      </c>
      <c r="I167" s="14">
        <v>500</v>
      </c>
      <c r="J167" s="24">
        <v>4672500</v>
      </c>
    </row>
    <row r="168" spans="1:10" ht="47.25" x14ac:dyDescent="0.25">
      <c r="A168" s="15"/>
      <c r="B168" s="43">
        <v>600</v>
      </c>
      <c r="C168" s="43"/>
      <c r="D168" s="43"/>
      <c r="E168" s="43"/>
      <c r="F168" s="44"/>
      <c r="G168" s="31" t="s">
        <v>2</v>
      </c>
      <c r="H168" s="36" t="s">
        <v>0</v>
      </c>
      <c r="I168" s="14">
        <v>600</v>
      </c>
      <c r="J168" s="24">
        <v>2954900</v>
      </c>
    </row>
    <row r="169" spans="1:10" ht="131.25" customHeight="1" x14ac:dyDescent="0.25">
      <c r="A169" s="15"/>
      <c r="B169" s="43" t="s">
        <v>632</v>
      </c>
      <c r="C169" s="43"/>
      <c r="D169" s="43"/>
      <c r="E169" s="43"/>
      <c r="F169" s="44"/>
      <c r="G169" s="31" t="s">
        <v>631</v>
      </c>
      <c r="H169" s="36" t="s">
        <v>630</v>
      </c>
      <c r="I169" s="14" t="s">
        <v>0</v>
      </c>
      <c r="J169" s="24">
        <v>4672500</v>
      </c>
    </row>
    <row r="170" spans="1:10" ht="15.75" x14ac:dyDescent="0.25">
      <c r="A170" s="15"/>
      <c r="B170" s="43">
        <v>500</v>
      </c>
      <c r="C170" s="43"/>
      <c r="D170" s="43"/>
      <c r="E170" s="43"/>
      <c r="F170" s="44"/>
      <c r="G170" s="31" t="s">
        <v>39</v>
      </c>
      <c r="H170" s="36" t="s">
        <v>0</v>
      </c>
      <c r="I170" s="14">
        <v>500</v>
      </c>
      <c r="J170" s="24">
        <v>4672500</v>
      </c>
    </row>
    <row r="171" spans="1:10" ht="78.75" x14ac:dyDescent="0.25">
      <c r="A171" s="15"/>
      <c r="B171" s="43" t="s">
        <v>629</v>
      </c>
      <c r="C171" s="43"/>
      <c r="D171" s="43"/>
      <c r="E171" s="43"/>
      <c r="F171" s="44"/>
      <c r="G171" s="31" t="s">
        <v>628</v>
      </c>
      <c r="H171" s="36" t="s">
        <v>627</v>
      </c>
      <c r="I171" s="14" t="s">
        <v>0</v>
      </c>
      <c r="J171" s="24">
        <v>3220339</v>
      </c>
    </row>
    <row r="172" spans="1:10" ht="15.75" x14ac:dyDescent="0.25">
      <c r="A172" s="15"/>
      <c r="B172" s="43">
        <v>500</v>
      </c>
      <c r="C172" s="43"/>
      <c r="D172" s="43"/>
      <c r="E172" s="43"/>
      <c r="F172" s="44"/>
      <c r="G172" s="31" t="s">
        <v>39</v>
      </c>
      <c r="H172" s="36" t="s">
        <v>0</v>
      </c>
      <c r="I172" s="14">
        <v>500</v>
      </c>
      <c r="J172" s="24">
        <v>3220339</v>
      </c>
    </row>
    <row r="173" spans="1:10" ht="47.25" x14ac:dyDescent="0.25">
      <c r="A173" s="15"/>
      <c r="B173" s="43" t="s">
        <v>626</v>
      </c>
      <c r="C173" s="43"/>
      <c r="D173" s="43"/>
      <c r="E173" s="43"/>
      <c r="F173" s="44"/>
      <c r="G173" s="31" t="s">
        <v>625</v>
      </c>
      <c r="H173" s="36" t="s">
        <v>624</v>
      </c>
      <c r="I173" s="14" t="s">
        <v>0</v>
      </c>
      <c r="J173" s="24">
        <v>2931275</v>
      </c>
    </row>
    <row r="174" spans="1:10" ht="31.5" x14ac:dyDescent="0.25">
      <c r="A174" s="15"/>
      <c r="B174" s="43">
        <v>200</v>
      </c>
      <c r="C174" s="43"/>
      <c r="D174" s="43"/>
      <c r="E174" s="43"/>
      <c r="F174" s="44"/>
      <c r="G174" s="31" t="s">
        <v>3</v>
      </c>
      <c r="H174" s="36" t="s">
        <v>0</v>
      </c>
      <c r="I174" s="14">
        <v>200</v>
      </c>
      <c r="J174" s="24">
        <v>-23625</v>
      </c>
    </row>
    <row r="175" spans="1:10" ht="47.25" x14ac:dyDescent="0.25">
      <c r="A175" s="15"/>
      <c r="B175" s="43">
        <v>600</v>
      </c>
      <c r="C175" s="43"/>
      <c r="D175" s="43"/>
      <c r="E175" s="43"/>
      <c r="F175" s="44"/>
      <c r="G175" s="31" t="s">
        <v>2</v>
      </c>
      <c r="H175" s="36" t="s">
        <v>0</v>
      </c>
      <c r="I175" s="14">
        <v>600</v>
      </c>
      <c r="J175" s="24">
        <v>2954900</v>
      </c>
    </row>
    <row r="176" spans="1:10" ht="31.5" x14ac:dyDescent="0.25">
      <c r="A176" s="15"/>
      <c r="B176" s="50" t="s">
        <v>623</v>
      </c>
      <c r="C176" s="50"/>
      <c r="D176" s="50"/>
      <c r="E176" s="50"/>
      <c r="F176" s="51"/>
      <c r="G176" s="19" t="s">
        <v>622</v>
      </c>
      <c r="H176" s="38" t="s">
        <v>621</v>
      </c>
      <c r="I176" s="18" t="s">
        <v>0</v>
      </c>
      <c r="J176" s="22">
        <v>-9011143</v>
      </c>
    </row>
    <row r="177" spans="1:10" ht="15.75" x14ac:dyDescent="0.25">
      <c r="A177" s="15"/>
      <c r="B177" s="48" t="s">
        <v>620</v>
      </c>
      <c r="C177" s="48"/>
      <c r="D177" s="48"/>
      <c r="E177" s="48"/>
      <c r="F177" s="49"/>
      <c r="G177" s="17" t="s">
        <v>619</v>
      </c>
      <c r="H177" s="37" t="s">
        <v>618</v>
      </c>
      <c r="I177" s="16" t="s">
        <v>0</v>
      </c>
      <c r="J177" s="23">
        <v>-9011143</v>
      </c>
    </row>
    <row r="178" spans="1:10" ht="31.5" x14ac:dyDescent="0.25">
      <c r="A178" s="15"/>
      <c r="B178" s="43" t="s">
        <v>617</v>
      </c>
      <c r="C178" s="43"/>
      <c r="D178" s="43"/>
      <c r="E178" s="43"/>
      <c r="F178" s="44"/>
      <c r="G178" s="31" t="s">
        <v>616</v>
      </c>
      <c r="H178" s="36" t="s">
        <v>615</v>
      </c>
      <c r="I178" s="14" t="s">
        <v>0</v>
      </c>
      <c r="J178" s="24">
        <v>-273732</v>
      </c>
    </row>
    <row r="179" spans="1:10" ht="31.5" x14ac:dyDescent="0.25">
      <c r="A179" s="15"/>
      <c r="B179" s="43">
        <v>200</v>
      </c>
      <c r="C179" s="43"/>
      <c r="D179" s="43"/>
      <c r="E179" s="43"/>
      <c r="F179" s="44"/>
      <c r="G179" s="31" t="s">
        <v>3</v>
      </c>
      <c r="H179" s="36" t="s">
        <v>0</v>
      </c>
      <c r="I179" s="14">
        <v>200</v>
      </c>
      <c r="J179" s="24">
        <v>-262589</v>
      </c>
    </row>
    <row r="180" spans="1:10" ht="31.5" x14ac:dyDescent="0.25">
      <c r="A180" s="15"/>
      <c r="B180" s="43">
        <v>300</v>
      </c>
      <c r="C180" s="43"/>
      <c r="D180" s="43"/>
      <c r="E180" s="43"/>
      <c r="F180" s="44"/>
      <c r="G180" s="31" t="s">
        <v>8</v>
      </c>
      <c r="H180" s="36" t="s">
        <v>0</v>
      </c>
      <c r="I180" s="14">
        <v>300</v>
      </c>
      <c r="J180" s="24">
        <v>-11143</v>
      </c>
    </row>
    <row r="181" spans="1:10" ht="78.75" x14ac:dyDescent="0.25">
      <c r="A181" s="15"/>
      <c r="B181" s="43" t="s">
        <v>614</v>
      </c>
      <c r="C181" s="43"/>
      <c r="D181" s="43"/>
      <c r="E181" s="43"/>
      <c r="F181" s="44"/>
      <c r="G181" s="31" t="s">
        <v>613</v>
      </c>
      <c r="H181" s="36" t="s">
        <v>612</v>
      </c>
      <c r="I181" s="14" t="s">
        <v>0</v>
      </c>
      <c r="J181" s="24">
        <v>-3585941</v>
      </c>
    </row>
    <row r="182" spans="1:10" ht="47.25" x14ac:dyDescent="0.25">
      <c r="A182" s="15"/>
      <c r="B182" s="43">
        <v>600</v>
      </c>
      <c r="C182" s="43"/>
      <c r="D182" s="43"/>
      <c r="E182" s="43"/>
      <c r="F182" s="44"/>
      <c r="G182" s="31" t="s">
        <v>2</v>
      </c>
      <c r="H182" s="36" t="s">
        <v>0</v>
      </c>
      <c r="I182" s="14">
        <v>600</v>
      </c>
      <c r="J182" s="24">
        <v>-3585941</v>
      </c>
    </row>
    <row r="183" spans="1:10" ht="63" x14ac:dyDescent="0.25">
      <c r="A183" s="15"/>
      <c r="B183" s="43" t="s">
        <v>611</v>
      </c>
      <c r="C183" s="43"/>
      <c r="D183" s="43"/>
      <c r="E183" s="43"/>
      <c r="F183" s="44"/>
      <c r="G183" s="31" t="s">
        <v>610</v>
      </c>
      <c r="H183" s="36" t="s">
        <v>609</v>
      </c>
      <c r="I183" s="14" t="s">
        <v>0</v>
      </c>
      <c r="J183" s="24">
        <v>-4639000</v>
      </c>
    </row>
    <row r="184" spans="1:10" ht="15.75" x14ac:dyDescent="0.25">
      <c r="A184" s="15"/>
      <c r="B184" s="43">
        <v>500</v>
      </c>
      <c r="C184" s="43"/>
      <c r="D184" s="43"/>
      <c r="E184" s="43"/>
      <c r="F184" s="44"/>
      <c r="G184" s="31" t="s">
        <v>39</v>
      </c>
      <c r="H184" s="36" t="s">
        <v>0</v>
      </c>
      <c r="I184" s="14">
        <v>500</v>
      </c>
      <c r="J184" s="24">
        <v>-4639000</v>
      </c>
    </row>
    <row r="185" spans="1:10" ht="47.25" x14ac:dyDescent="0.25">
      <c r="A185" s="15"/>
      <c r="B185" s="43" t="s">
        <v>608</v>
      </c>
      <c r="C185" s="43"/>
      <c r="D185" s="43"/>
      <c r="E185" s="43"/>
      <c r="F185" s="44"/>
      <c r="G185" s="31" t="s">
        <v>607</v>
      </c>
      <c r="H185" s="36" t="s">
        <v>606</v>
      </c>
      <c r="I185" s="14" t="s">
        <v>0</v>
      </c>
      <c r="J185" s="24">
        <v>-512470</v>
      </c>
    </row>
    <row r="186" spans="1:10" ht="15.75" x14ac:dyDescent="0.25">
      <c r="A186" s="15"/>
      <c r="B186" s="43">
        <v>500</v>
      </c>
      <c r="C186" s="43"/>
      <c r="D186" s="43"/>
      <c r="E186" s="43"/>
      <c r="F186" s="44"/>
      <c r="G186" s="31" t="s">
        <v>39</v>
      </c>
      <c r="H186" s="36" t="s">
        <v>0</v>
      </c>
      <c r="I186" s="14">
        <v>500</v>
      </c>
      <c r="J186" s="24">
        <v>-512470</v>
      </c>
    </row>
    <row r="187" spans="1:10" ht="47.25" x14ac:dyDescent="0.25">
      <c r="A187" s="15"/>
      <c r="B187" s="50" t="s">
        <v>605</v>
      </c>
      <c r="C187" s="50"/>
      <c r="D187" s="50"/>
      <c r="E187" s="50"/>
      <c r="F187" s="51"/>
      <c r="G187" s="19" t="s">
        <v>604</v>
      </c>
      <c r="H187" s="38" t="s">
        <v>603</v>
      </c>
      <c r="I187" s="18" t="s">
        <v>0</v>
      </c>
      <c r="J187" s="22">
        <f>91512736+5000000</f>
        <v>96512736</v>
      </c>
    </row>
    <row r="188" spans="1:10" ht="47.25" x14ac:dyDescent="0.25">
      <c r="A188" s="15"/>
      <c r="B188" s="48" t="s">
        <v>602</v>
      </c>
      <c r="C188" s="48"/>
      <c r="D188" s="48"/>
      <c r="E188" s="48"/>
      <c r="F188" s="49"/>
      <c r="G188" s="17" t="s">
        <v>601</v>
      </c>
      <c r="H188" s="37" t="s">
        <v>600</v>
      </c>
      <c r="I188" s="16" t="s">
        <v>0</v>
      </c>
      <c r="J188" s="23">
        <f>23620337+5000000</f>
        <v>28620337</v>
      </c>
    </row>
    <row r="189" spans="1:10" ht="63" x14ac:dyDescent="0.25">
      <c r="A189" s="15"/>
      <c r="B189" s="43" t="s">
        <v>599</v>
      </c>
      <c r="C189" s="43"/>
      <c r="D189" s="43"/>
      <c r="E189" s="43"/>
      <c r="F189" s="44"/>
      <c r="G189" s="31" t="s">
        <v>859</v>
      </c>
      <c r="H189" s="36" t="s">
        <v>598</v>
      </c>
      <c r="I189" s="14" t="s">
        <v>0</v>
      </c>
      <c r="J189" s="24">
        <v>71176670</v>
      </c>
    </row>
    <row r="190" spans="1:10" ht="15.75" x14ac:dyDescent="0.25">
      <c r="A190" s="15"/>
      <c r="B190" s="43">
        <v>500</v>
      </c>
      <c r="C190" s="43"/>
      <c r="D190" s="43"/>
      <c r="E190" s="43"/>
      <c r="F190" s="44"/>
      <c r="G190" s="31" t="s">
        <v>39</v>
      </c>
      <c r="H190" s="36" t="s">
        <v>0</v>
      </c>
      <c r="I190" s="14">
        <v>500</v>
      </c>
      <c r="J190" s="24">
        <v>71176670</v>
      </c>
    </row>
    <row r="191" spans="1:10" ht="78.75" x14ac:dyDescent="0.25">
      <c r="A191" s="15"/>
      <c r="B191" s="32"/>
      <c r="C191" s="32"/>
      <c r="D191" s="32"/>
      <c r="E191" s="32"/>
      <c r="F191" s="33"/>
      <c r="G191" s="40" t="s">
        <v>865</v>
      </c>
      <c r="H191" s="41" t="s">
        <v>866</v>
      </c>
      <c r="I191" s="42" t="s">
        <v>0</v>
      </c>
      <c r="J191" s="24">
        <f>J192</f>
        <v>5000000</v>
      </c>
    </row>
    <row r="192" spans="1:10" ht="47.25" x14ac:dyDescent="0.25">
      <c r="A192" s="15"/>
      <c r="B192" s="32"/>
      <c r="C192" s="32"/>
      <c r="D192" s="32"/>
      <c r="E192" s="32"/>
      <c r="F192" s="33"/>
      <c r="G192" s="40" t="s">
        <v>97</v>
      </c>
      <c r="H192" s="41" t="s">
        <v>0</v>
      </c>
      <c r="I192" s="42">
        <v>400</v>
      </c>
      <c r="J192" s="24">
        <v>5000000</v>
      </c>
    </row>
    <row r="193" spans="1:10" ht="63" x14ac:dyDescent="0.25">
      <c r="A193" s="15"/>
      <c r="B193" s="43" t="s">
        <v>597</v>
      </c>
      <c r="C193" s="43"/>
      <c r="D193" s="43"/>
      <c r="E193" s="43"/>
      <c r="F193" s="44"/>
      <c r="G193" s="31" t="s">
        <v>596</v>
      </c>
      <c r="H193" s="36" t="s">
        <v>595</v>
      </c>
      <c r="I193" s="14" t="s">
        <v>0</v>
      </c>
      <c r="J193" s="24">
        <v>-20254453</v>
      </c>
    </row>
    <row r="194" spans="1:10" ht="15.75" x14ac:dyDescent="0.25">
      <c r="A194" s="15"/>
      <c r="B194" s="43">
        <v>500</v>
      </c>
      <c r="C194" s="43"/>
      <c r="D194" s="43"/>
      <c r="E194" s="43"/>
      <c r="F194" s="44"/>
      <c r="G194" s="31" t="s">
        <v>39</v>
      </c>
      <c r="H194" s="36" t="s">
        <v>0</v>
      </c>
      <c r="I194" s="14">
        <v>500</v>
      </c>
      <c r="J194" s="24">
        <v>-20254453</v>
      </c>
    </row>
    <row r="195" spans="1:10" ht="48" customHeight="1" x14ac:dyDescent="0.25">
      <c r="A195" s="15"/>
      <c r="B195" s="43" t="s">
        <v>594</v>
      </c>
      <c r="C195" s="43"/>
      <c r="D195" s="43"/>
      <c r="E195" s="43"/>
      <c r="F195" s="44"/>
      <c r="G195" s="31" t="s">
        <v>593</v>
      </c>
      <c r="H195" s="36" t="s">
        <v>592</v>
      </c>
      <c r="I195" s="14" t="s">
        <v>0</v>
      </c>
      <c r="J195" s="24">
        <v>-5500000</v>
      </c>
    </row>
    <row r="196" spans="1:10" ht="15.75" x14ac:dyDescent="0.25">
      <c r="A196" s="15"/>
      <c r="B196" s="43">
        <v>500</v>
      </c>
      <c r="C196" s="43"/>
      <c r="D196" s="43"/>
      <c r="E196" s="43"/>
      <c r="F196" s="44"/>
      <c r="G196" s="31" t="s">
        <v>39</v>
      </c>
      <c r="H196" s="36" t="s">
        <v>0</v>
      </c>
      <c r="I196" s="14">
        <v>500</v>
      </c>
      <c r="J196" s="24">
        <v>-5500000</v>
      </c>
    </row>
    <row r="197" spans="1:10" ht="78.75" x14ac:dyDescent="0.25">
      <c r="A197" s="15"/>
      <c r="B197" s="43" t="s">
        <v>591</v>
      </c>
      <c r="C197" s="43"/>
      <c r="D197" s="43"/>
      <c r="E197" s="43"/>
      <c r="F197" s="44"/>
      <c r="G197" s="31" t="s">
        <v>590</v>
      </c>
      <c r="H197" s="36" t="s">
        <v>589</v>
      </c>
      <c r="I197" s="14" t="s">
        <v>0</v>
      </c>
      <c r="J197" s="24">
        <v>-3663000</v>
      </c>
    </row>
    <row r="198" spans="1:10" ht="15.75" x14ac:dyDescent="0.25">
      <c r="A198" s="15"/>
      <c r="B198" s="43">
        <v>500</v>
      </c>
      <c r="C198" s="43"/>
      <c r="D198" s="43"/>
      <c r="E198" s="43"/>
      <c r="F198" s="44"/>
      <c r="G198" s="31" t="s">
        <v>39</v>
      </c>
      <c r="H198" s="36" t="s">
        <v>0</v>
      </c>
      <c r="I198" s="14">
        <v>500</v>
      </c>
      <c r="J198" s="24">
        <v>-3663000</v>
      </c>
    </row>
    <row r="199" spans="1:10" ht="47.25" x14ac:dyDescent="0.25">
      <c r="A199" s="15"/>
      <c r="B199" s="43" t="s">
        <v>588</v>
      </c>
      <c r="C199" s="43"/>
      <c r="D199" s="43"/>
      <c r="E199" s="43"/>
      <c r="F199" s="44"/>
      <c r="G199" s="31" t="s">
        <v>587</v>
      </c>
      <c r="H199" s="36" t="s">
        <v>586</v>
      </c>
      <c r="I199" s="14" t="s">
        <v>0</v>
      </c>
      <c r="J199" s="24">
        <v>-6678880</v>
      </c>
    </row>
    <row r="200" spans="1:10" ht="15.75" x14ac:dyDescent="0.25">
      <c r="A200" s="15"/>
      <c r="B200" s="43">
        <v>500</v>
      </c>
      <c r="C200" s="43"/>
      <c r="D200" s="43"/>
      <c r="E200" s="43"/>
      <c r="F200" s="44"/>
      <c r="G200" s="31" t="s">
        <v>39</v>
      </c>
      <c r="H200" s="36" t="s">
        <v>0</v>
      </c>
      <c r="I200" s="14">
        <v>500</v>
      </c>
      <c r="J200" s="24">
        <v>-6678880</v>
      </c>
    </row>
    <row r="201" spans="1:10" ht="31.5" x14ac:dyDescent="0.25">
      <c r="A201" s="15"/>
      <c r="B201" s="43" t="s">
        <v>585</v>
      </c>
      <c r="C201" s="43"/>
      <c r="D201" s="43"/>
      <c r="E201" s="43"/>
      <c r="F201" s="44"/>
      <c r="G201" s="31" t="s">
        <v>584</v>
      </c>
      <c r="H201" s="36" t="s">
        <v>583</v>
      </c>
      <c r="I201" s="14" t="s">
        <v>0</v>
      </c>
      <c r="J201" s="24">
        <v>-11460000</v>
      </c>
    </row>
    <row r="202" spans="1:10" ht="35.25" customHeight="1" x14ac:dyDescent="0.25">
      <c r="A202" s="15"/>
      <c r="B202" s="43">
        <v>400</v>
      </c>
      <c r="C202" s="43"/>
      <c r="D202" s="43"/>
      <c r="E202" s="43"/>
      <c r="F202" s="44"/>
      <c r="G202" s="31" t="s">
        <v>97</v>
      </c>
      <c r="H202" s="36" t="s">
        <v>0</v>
      </c>
      <c r="I202" s="14">
        <v>400</v>
      </c>
      <c r="J202" s="24">
        <v>-11460000</v>
      </c>
    </row>
    <row r="203" spans="1:10" ht="47.25" x14ac:dyDescent="0.25">
      <c r="A203" s="15"/>
      <c r="B203" s="48" t="s">
        <v>582</v>
      </c>
      <c r="C203" s="48"/>
      <c r="D203" s="48"/>
      <c r="E203" s="48"/>
      <c r="F203" s="49"/>
      <c r="G203" s="17" t="s">
        <v>581</v>
      </c>
      <c r="H203" s="37" t="s">
        <v>580</v>
      </c>
      <c r="I203" s="16" t="s">
        <v>0</v>
      </c>
      <c r="J203" s="23">
        <v>67892399</v>
      </c>
    </row>
    <row r="204" spans="1:10" ht="78.75" x14ac:dyDescent="0.25">
      <c r="A204" s="15"/>
      <c r="B204" s="43" t="s">
        <v>579</v>
      </c>
      <c r="C204" s="43"/>
      <c r="D204" s="43"/>
      <c r="E204" s="43"/>
      <c r="F204" s="44"/>
      <c r="G204" s="31" t="s">
        <v>578</v>
      </c>
      <c r="H204" s="36" t="s">
        <v>577</v>
      </c>
      <c r="I204" s="14" t="s">
        <v>0</v>
      </c>
      <c r="J204" s="24">
        <v>7542782</v>
      </c>
    </row>
    <row r="205" spans="1:10" ht="15.75" x14ac:dyDescent="0.25">
      <c r="A205" s="15"/>
      <c r="B205" s="43">
        <v>500</v>
      </c>
      <c r="C205" s="43"/>
      <c r="D205" s="43"/>
      <c r="E205" s="43"/>
      <c r="F205" s="44"/>
      <c r="G205" s="31" t="s">
        <v>39</v>
      </c>
      <c r="H205" s="36" t="s">
        <v>0</v>
      </c>
      <c r="I205" s="14">
        <v>500</v>
      </c>
      <c r="J205" s="24">
        <v>7542782</v>
      </c>
    </row>
    <row r="206" spans="1:10" ht="47.25" x14ac:dyDescent="0.25">
      <c r="A206" s="15"/>
      <c r="B206" s="43" t="s">
        <v>576</v>
      </c>
      <c r="C206" s="43"/>
      <c r="D206" s="43"/>
      <c r="E206" s="43"/>
      <c r="F206" s="44"/>
      <c r="G206" s="31" t="s">
        <v>575</v>
      </c>
      <c r="H206" s="36" t="s">
        <v>574</v>
      </c>
      <c r="I206" s="14" t="s">
        <v>0</v>
      </c>
      <c r="J206" s="24">
        <v>60349617</v>
      </c>
    </row>
    <row r="207" spans="1:10" ht="15.75" x14ac:dyDescent="0.25">
      <c r="A207" s="15"/>
      <c r="B207" s="43">
        <v>500</v>
      </c>
      <c r="C207" s="43"/>
      <c r="D207" s="43"/>
      <c r="E207" s="43"/>
      <c r="F207" s="44"/>
      <c r="G207" s="31" t="s">
        <v>39</v>
      </c>
      <c r="H207" s="36" t="s">
        <v>0</v>
      </c>
      <c r="I207" s="14">
        <v>500</v>
      </c>
      <c r="J207" s="24">
        <v>60349617</v>
      </c>
    </row>
    <row r="208" spans="1:10" ht="31.5" x14ac:dyDescent="0.25">
      <c r="A208" s="15"/>
      <c r="B208" s="50" t="s">
        <v>573</v>
      </c>
      <c r="C208" s="50"/>
      <c r="D208" s="50"/>
      <c r="E208" s="50"/>
      <c r="F208" s="51"/>
      <c r="G208" s="19" t="s">
        <v>572</v>
      </c>
      <c r="H208" s="38" t="s">
        <v>571</v>
      </c>
      <c r="I208" s="18" t="s">
        <v>0</v>
      </c>
      <c r="J208" s="22">
        <v>-2399200</v>
      </c>
    </row>
    <row r="209" spans="1:10" ht="36.75" customHeight="1" x14ac:dyDescent="0.25">
      <c r="A209" s="15"/>
      <c r="B209" s="48" t="s">
        <v>570</v>
      </c>
      <c r="C209" s="48"/>
      <c r="D209" s="48"/>
      <c r="E209" s="48"/>
      <c r="F209" s="49"/>
      <c r="G209" s="17" t="s">
        <v>569</v>
      </c>
      <c r="H209" s="37" t="s">
        <v>568</v>
      </c>
      <c r="I209" s="16" t="s">
        <v>0</v>
      </c>
      <c r="J209" s="23">
        <v>-2414060</v>
      </c>
    </row>
    <row r="210" spans="1:10" ht="47.25" x14ac:dyDescent="0.25">
      <c r="A210" s="15"/>
      <c r="B210" s="43" t="s">
        <v>567</v>
      </c>
      <c r="C210" s="43"/>
      <c r="D210" s="43"/>
      <c r="E210" s="43"/>
      <c r="F210" s="44"/>
      <c r="G210" s="31" t="s">
        <v>566</v>
      </c>
      <c r="H210" s="36" t="s">
        <v>565</v>
      </c>
      <c r="I210" s="14" t="s">
        <v>0</v>
      </c>
      <c r="J210" s="24">
        <v>-2414060</v>
      </c>
    </row>
    <row r="211" spans="1:10" ht="83.25" customHeight="1" x14ac:dyDescent="0.25">
      <c r="A211" s="15"/>
      <c r="B211" s="43">
        <v>100</v>
      </c>
      <c r="C211" s="43"/>
      <c r="D211" s="43"/>
      <c r="E211" s="43"/>
      <c r="F211" s="44"/>
      <c r="G211" s="31" t="s">
        <v>4</v>
      </c>
      <c r="H211" s="36" t="s">
        <v>0</v>
      </c>
      <c r="I211" s="14">
        <v>100</v>
      </c>
      <c r="J211" s="24">
        <v>100800</v>
      </c>
    </row>
    <row r="212" spans="1:10" ht="31.5" x14ac:dyDescent="0.25">
      <c r="A212" s="15"/>
      <c r="B212" s="43">
        <v>200</v>
      </c>
      <c r="C212" s="43"/>
      <c r="D212" s="43"/>
      <c r="E212" s="43"/>
      <c r="F212" s="44"/>
      <c r="G212" s="31" t="s">
        <v>3</v>
      </c>
      <c r="H212" s="36" t="s">
        <v>0</v>
      </c>
      <c r="I212" s="14">
        <v>200</v>
      </c>
      <c r="J212" s="24">
        <v>-2477756</v>
      </c>
    </row>
    <row r="213" spans="1:10" ht="31.5" x14ac:dyDescent="0.25">
      <c r="A213" s="15"/>
      <c r="B213" s="43">
        <v>300</v>
      </c>
      <c r="C213" s="43"/>
      <c r="D213" s="43"/>
      <c r="E213" s="43"/>
      <c r="F213" s="44"/>
      <c r="G213" s="31" t="s">
        <v>8</v>
      </c>
      <c r="H213" s="36" t="s">
        <v>0</v>
      </c>
      <c r="I213" s="14">
        <v>300</v>
      </c>
      <c r="J213" s="24">
        <v>-37104</v>
      </c>
    </row>
    <row r="214" spans="1:10" ht="63" x14ac:dyDescent="0.25">
      <c r="A214" s="15"/>
      <c r="B214" s="48" t="s">
        <v>564</v>
      </c>
      <c r="C214" s="48"/>
      <c r="D214" s="48"/>
      <c r="E214" s="48"/>
      <c r="F214" s="49"/>
      <c r="G214" s="17" t="s">
        <v>563</v>
      </c>
      <c r="H214" s="37" t="s">
        <v>562</v>
      </c>
      <c r="I214" s="16" t="s">
        <v>0</v>
      </c>
      <c r="J214" s="23">
        <v>14860</v>
      </c>
    </row>
    <row r="215" spans="1:10" ht="65.25" customHeight="1" x14ac:dyDescent="0.25">
      <c r="A215" s="15"/>
      <c r="B215" s="43" t="s">
        <v>561</v>
      </c>
      <c r="C215" s="43"/>
      <c r="D215" s="43"/>
      <c r="E215" s="43"/>
      <c r="F215" s="44"/>
      <c r="G215" s="31" t="s">
        <v>560</v>
      </c>
      <c r="H215" s="36" t="s">
        <v>559</v>
      </c>
      <c r="I215" s="14" t="s">
        <v>0</v>
      </c>
      <c r="J215" s="24">
        <v>14860</v>
      </c>
    </row>
    <row r="216" spans="1:10" ht="31.5" x14ac:dyDescent="0.25">
      <c r="A216" s="15"/>
      <c r="B216" s="43">
        <v>200</v>
      </c>
      <c r="C216" s="43"/>
      <c r="D216" s="43"/>
      <c r="E216" s="43"/>
      <c r="F216" s="44"/>
      <c r="G216" s="31" t="s">
        <v>3</v>
      </c>
      <c r="H216" s="36" t="s">
        <v>0</v>
      </c>
      <c r="I216" s="14">
        <v>200</v>
      </c>
      <c r="J216" s="24">
        <v>1060</v>
      </c>
    </row>
    <row r="217" spans="1:10" ht="31.5" x14ac:dyDescent="0.25">
      <c r="A217" s="15"/>
      <c r="B217" s="43">
        <v>300</v>
      </c>
      <c r="C217" s="43"/>
      <c r="D217" s="43"/>
      <c r="E217" s="43"/>
      <c r="F217" s="44"/>
      <c r="G217" s="31" t="s">
        <v>8</v>
      </c>
      <c r="H217" s="36" t="s">
        <v>0</v>
      </c>
      <c r="I217" s="14">
        <v>300</v>
      </c>
      <c r="J217" s="24">
        <v>13800</v>
      </c>
    </row>
    <row r="218" spans="1:10" ht="63" x14ac:dyDescent="0.25">
      <c r="A218" s="15"/>
      <c r="B218" s="50" t="s">
        <v>558</v>
      </c>
      <c r="C218" s="50"/>
      <c r="D218" s="50"/>
      <c r="E218" s="50"/>
      <c r="F218" s="51"/>
      <c r="G218" s="19" t="s">
        <v>557</v>
      </c>
      <c r="H218" s="38" t="s">
        <v>556</v>
      </c>
      <c r="I218" s="18" t="s">
        <v>0</v>
      </c>
      <c r="J218" s="22">
        <v>-25587100</v>
      </c>
    </row>
    <row r="219" spans="1:10" ht="31.5" x14ac:dyDescent="0.25">
      <c r="A219" s="15"/>
      <c r="B219" s="48" t="s">
        <v>555</v>
      </c>
      <c r="C219" s="48"/>
      <c r="D219" s="48"/>
      <c r="E219" s="48"/>
      <c r="F219" s="49"/>
      <c r="G219" s="17" t="s">
        <v>554</v>
      </c>
      <c r="H219" s="37" t="s">
        <v>553</v>
      </c>
      <c r="I219" s="16" t="s">
        <v>0</v>
      </c>
      <c r="J219" s="23">
        <v>-850000</v>
      </c>
    </row>
    <row r="220" spans="1:10" ht="31.5" x14ac:dyDescent="0.25">
      <c r="A220" s="15"/>
      <c r="B220" s="43" t="s">
        <v>552</v>
      </c>
      <c r="C220" s="43"/>
      <c r="D220" s="43"/>
      <c r="E220" s="43"/>
      <c r="F220" s="44"/>
      <c r="G220" s="31" t="s">
        <v>551</v>
      </c>
      <c r="H220" s="36" t="s">
        <v>550</v>
      </c>
      <c r="I220" s="14" t="s">
        <v>0</v>
      </c>
      <c r="J220" s="24">
        <v>-850000</v>
      </c>
    </row>
    <row r="221" spans="1:10" ht="31.5" x14ac:dyDescent="0.25">
      <c r="A221" s="15"/>
      <c r="B221" s="43">
        <v>200</v>
      </c>
      <c r="C221" s="43"/>
      <c r="D221" s="43"/>
      <c r="E221" s="43"/>
      <c r="F221" s="44"/>
      <c r="G221" s="31" t="s">
        <v>3</v>
      </c>
      <c r="H221" s="36" t="s">
        <v>0</v>
      </c>
      <c r="I221" s="14">
        <v>200</v>
      </c>
      <c r="J221" s="24">
        <v>-850000</v>
      </c>
    </row>
    <row r="222" spans="1:10" ht="63" x14ac:dyDescent="0.25">
      <c r="A222" s="15"/>
      <c r="B222" s="48" t="s">
        <v>549</v>
      </c>
      <c r="C222" s="48"/>
      <c r="D222" s="48"/>
      <c r="E222" s="48"/>
      <c r="F222" s="49"/>
      <c r="G222" s="17" t="s">
        <v>548</v>
      </c>
      <c r="H222" s="37" t="s">
        <v>547</v>
      </c>
      <c r="I222" s="16" t="s">
        <v>0</v>
      </c>
      <c r="J222" s="23">
        <v>-9737100</v>
      </c>
    </row>
    <row r="223" spans="1:10" ht="31.5" x14ac:dyDescent="0.25">
      <c r="A223" s="15"/>
      <c r="B223" s="43" t="s">
        <v>546</v>
      </c>
      <c r="C223" s="43"/>
      <c r="D223" s="43"/>
      <c r="E223" s="43"/>
      <c r="F223" s="44"/>
      <c r="G223" s="31" t="s">
        <v>16</v>
      </c>
      <c r="H223" s="36" t="s">
        <v>545</v>
      </c>
      <c r="I223" s="14" t="s">
        <v>0</v>
      </c>
      <c r="J223" s="24">
        <v>-513776</v>
      </c>
    </row>
    <row r="224" spans="1:10" ht="83.25" customHeight="1" x14ac:dyDescent="0.25">
      <c r="A224" s="15"/>
      <c r="B224" s="43">
        <v>100</v>
      </c>
      <c r="C224" s="43"/>
      <c r="D224" s="43"/>
      <c r="E224" s="43"/>
      <c r="F224" s="44"/>
      <c r="G224" s="31" t="s">
        <v>4</v>
      </c>
      <c r="H224" s="36" t="s">
        <v>0</v>
      </c>
      <c r="I224" s="14">
        <v>100</v>
      </c>
      <c r="J224" s="24">
        <v>-70486</v>
      </c>
    </row>
    <row r="225" spans="1:10" ht="31.5" x14ac:dyDescent="0.25">
      <c r="A225" s="15"/>
      <c r="B225" s="43">
        <v>200</v>
      </c>
      <c r="C225" s="43"/>
      <c r="D225" s="43"/>
      <c r="E225" s="43"/>
      <c r="F225" s="44"/>
      <c r="G225" s="31" t="s">
        <v>3</v>
      </c>
      <c r="H225" s="36" t="s">
        <v>0</v>
      </c>
      <c r="I225" s="14">
        <v>200</v>
      </c>
      <c r="J225" s="24">
        <v>-28367</v>
      </c>
    </row>
    <row r="226" spans="1:10" ht="15.75" x14ac:dyDescent="0.25">
      <c r="A226" s="15"/>
      <c r="B226" s="43">
        <v>800</v>
      </c>
      <c r="C226" s="43"/>
      <c r="D226" s="43"/>
      <c r="E226" s="43"/>
      <c r="F226" s="44"/>
      <c r="G226" s="31" t="s">
        <v>1</v>
      </c>
      <c r="H226" s="36" t="s">
        <v>0</v>
      </c>
      <c r="I226" s="14">
        <v>800</v>
      </c>
      <c r="J226" s="24">
        <v>-414923</v>
      </c>
    </row>
    <row r="227" spans="1:10" ht="47.25" x14ac:dyDescent="0.25">
      <c r="A227" s="15"/>
      <c r="B227" s="43" t="s">
        <v>544</v>
      </c>
      <c r="C227" s="43"/>
      <c r="D227" s="43"/>
      <c r="E227" s="43"/>
      <c r="F227" s="44"/>
      <c r="G227" s="31" t="s">
        <v>543</v>
      </c>
      <c r="H227" s="36" t="s">
        <v>542</v>
      </c>
      <c r="I227" s="14" t="s">
        <v>0</v>
      </c>
      <c r="J227" s="24">
        <v>-9223324</v>
      </c>
    </row>
    <row r="228" spans="1:10" ht="31.5" x14ac:dyDescent="0.25">
      <c r="A228" s="15"/>
      <c r="B228" s="43">
        <v>200</v>
      </c>
      <c r="C228" s="43"/>
      <c r="D228" s="43"/>
      <c r="E228" s="43"/>
      <c r="F228" s="44"/>
      <c r="G228" s="31" t="s">
        <v>3</v>
      </c>
      <c r="H228" s="36" t="s">
        <v>0</v>
      </c>
      <c r="I228" s="14">
        <v>200</v>
      </c>
      <c r="J228" s="24">
        <v>-9223324</v>
      </c>
    </row>
    <row r="229" spans="1:10" ht="141.75" x14ac:dyDescent="0.25">
      <c r="A229" s="15"/>
      <c r="B229" s="48" t="s">
        <v>541</v>
      </c>
      <c r="C229" s="48"/>
      <c r="D229" s="48"/>
      <c r="E229" s="48"/>
      <c r="F229" s="49"/>
      <c r="G229" s="17" t="s">
        <v>540</v>
      </c>
      <c r="H229" s="37" t="s">
        <v>539</v>
      </c>
      <c r="I229" s="16" t="s">
        <v>0</v>
      </c>
      <c r="J229" s="23">
        <v>-15000000</v>
      </c>
    </row>
    <row r="230" spans="1:10" ht="94.5" x14ac:dyDescent="0.25">
      <c r="A230" s="15"/>
      <c r="B230" s="43" t="s">
        <v>538</v>
      </c>
      <c r="C230" s="43"/>
      <c r="D230" s="43"/>
      <c r="E230" s="43"/>
      <c r="F230" s="44"/>
      <c r="G230" s="31" t="s">
        <v>537</v>
      </c>
      <c r="H230" s="36" t="s">
        <v>536</v>
      </c>
      <c r="I230" s="14" t="s">
        <v>0</v>
      </c>
      <c r="J230" s="24">
        <v>-15000000</v>
      </c>
    </row>
    <row r="231" spans="1:10" ht="15.75" x14ac:dyDescent="0.25">
      <c r="A231" s="15"/>
      <c r="B231" s="43">
        <v>800</v>
      </c>
      <c r="C231" s="43"/>
      <c r="D231" s="43"/>
      <c r="E231" s="43"/>
      <c r="F231" s="44"/>
      <c r="G231" s="31" t="s">
        <v>1</v>
      </c>
      <c r="H231" s="36" t="s">
        <v>0</v>
      </c>
      <c r="I231" s="14">
        <v>800</v>
      </c>
      <c r="J231" s="24">
        <v>-15000000</v>
      </c>
    </row>
    <row r="232" spans="1:10" ht="78.75" x14ac:dyDescent="0.25">
      <c r="A232" s="15"/>
      <c r="B232" s="50" t="s">
        <v>535</v>
      </c>
      <c r="C232" s="50"/>
      <c r="D232" s="50"/>
      <c r="E232" s="50"/>
      <c r="F232" s="51"/>
      <c r="G232" s="19" t="s">
        <v>534</v>
      </c>
      <c r="H232" s="38" t="s">
        <v>533</v>
      </c>
      <c r="I232" s="18" t="s">
        <v>0</v>
      </c>
      <c r="J232" s="22">
        <v>-5167900</v>
      </c>
    </row>
    <row r="233" spans="1:10" ht="94.5" x14ac:dyDescent="0.25">
      <c r="A233" s="15"/>
      <c r="B233" s="48" t="s">
        <v>532</v>
      </c>
      <c r="C233" s="48"/>
      <c r="D233" s="48"/>
      <c r="E233" s="48"/>
      <c r="F233" s="49"/>
      <c r="G233" s="17" t="s">
        <v>531</v>
      </c>
      <c r="H233" s="37" t="s">
        <v>530</v>
      </c>
      <c r="I233" s="16" t="s">
        <v>0</v>
      </c>
      <c r="J233" s="23">
        <v>-4905000</v>
      </c>
    </row>
    <row r="234" spans="1:10" ht="94.5" x14ac:dyDescent="0.25">
      <c r="A234" s="15"/>
      <c r="B234" s="43" t="s">
        <v>529</v>
      </c>
      <c r="C234" s="43"/>
      <c r="D234" s="43"/>
      <c r="E234" s="43"/>
      <c r="F234" s="44"/>
      <c r="G234" s="31" t="s">
        <v>528</v>
      </c>
      <c r="H234" s="36" t="s">
        <v>527</v>
      </c>
      <c r="I234" s="14" t="s">
        <v>0</v>
      </c>
      <c r="J234" s="24">
        <v>-4905000</v>
      </c>
    </row>
    <row r="235" spans="1:10" ht="31.5" x14ac:dyDescent="0.25">
      <c r="A235" s="15"/>
      <c r="B235" s="43">
        <v>200</v>
      </c>
      <c r="C235" s="43"/>
      <c r="D235" s="43"/>
      <c r="E235" s="43"/>
      <c r="F235" s="44"/>
      <c r="G235" s="31" t="s">
        <v>3</v>
      </c>
      <c r="H235" s="36" t="s">
        <v>0</v>
      </c>
      <c r="I235" s="14">
        <v>200</v>
      </c>
      <c r="J235" s="24">
        <v>-4905000</v>
      </c>
    </row>
    <row r="236" spans="1:10" ht="63" x14ac:dyDescent="0.25">
      <c r="A236" s="15"/>
      <c r="B236" s="48" t="s">
        <v>526</v>
      </c>
      <c r="C236" s="48"/>
      <c r="D236" s="48"/>
      <c r="E236" s="48"/>
      <c r="F236" s="49"/>
      <c r="G236" s="17" t="s">
        <v>525</v>
      </c>
      <c r="H236" s="37" t="s">
        <v>524</v>
      </c>
      <c r="I236" s="16" t="s">
        <v>0</v>
      </c>
      <c r="J236" s="23">
        <v>-262900</v>
      </c>
    </row>
    <row r="237" spans="1:10" ht="31.5" x14ac:dyDescent="0.25">
      <c r="A237" s="15"/>
      <c r="B237" s="43" t="s">
        <v>523</v>
      </c>
      <c r="C237" s="43"/>
      <c r="D237" s="43"/>
      <c r="E237" s="43"/>
      <c r="F237" s="44"/>
      <c r="G237" s="31" t="s">
        <v>522</v>
      </c>
      <c r="H237" s="36" t="s">
        <v>521</v>
      </c>
      <c r="I237" s="14" t="s">
        <v>0</v>
      </c>
      <c r="J237" s="24" t="s">
        <v>0</v>
      </c>
    </row>
    <row r="238" spans="1:10" ht="84.75" customHeight="1" x14ac:dyDescent="0.25">
      <c r="A238" s="15"/>
      <c r="B238" s="43">
        <v>100</v>
      </c>
      <c r="C238" s="43"/>
      <c r="D238" s="43"/>
      <c r="E238" s="43"/>
      <c r="F238" s="44"/>
      <c r="G238" s="31" t="s">
        <v>4</v>
      </c>
      <c r="H238" s="36" t="s">
        <v>0</v>
      </c>
      <c r="I238" s="14">
        <v>100</v>
      </c>
      <c r="J238" s="24">
        <v>-87414</v>
      </c>
    </row>
    <row r="239" spans="1:10" ht="31.5" x14ac:dyDescent="0.25">
      <c r="A239" s="15"/>
      <c r="B239" s="43">
        <v>200</v>
      </c>
      <c r="C239" s="43"/>
      <c r="D239" s="43"/>
      <c r="E239" s="43"/>
      <c r="F239" s="44"/>
      <c r="G239" s="31" t="s">
        <v>3</v>
      </c>
      <c r="H239" s="36" t="s">
        <v>0</v>
      </c>
      <c r="I239" s="14">
        <v>200</v>
      </c>
      <c r="J239" s="24">
        <v>164414</v>
      </c>
    </row>
    <row r="240" spans="1:10" ht="15.75" x14ac:dyDescent="0.25">
      <c r="A240" s="15"/>
      <c r="B240" s="43">
        <v>800</v>
      </c>
      <c r="C240" s="43"/>
      <c r="D240" s="43"/>
      <c r="E240" s="43"/>
      <c r="F240" s="44"/>
      <c r="G240" s="31" t="s">
        <v>1</v>
      </c>
      <c r="H240" s="36" t="s">
        <v>0</v>
      </c>
      <c r="I240" s="14">
        <v>800</v>
      </c>
      <c r="J240" s="24">
        <v>-77000</v>
      </c>
    </row>
    <row r="241" spans="1:10" ht="63" x14ac:dyDescent="0.25">
      <c r="A241" s="15"/>
      <c r="B241" s="43" t="s">
        <v>520</v>
      </c>
      <c r="C241" s="43"/>
      <c r="D241" s="43"/>
      <c r="E241" s="43"/>
      <c r="F241" s="44"/>
      <c r="G241" s="31" t="s">
        <v>519</v>
      </c>
      <c r="H241" s="36" t="s">
        <v>518</v>
      </c>
      <c r="I241" s="14" t="s">
        <v>0</v>
      </c>
      <c r="J241" s="24">
        <v>-262900</v>
      </c>
    </row>
    <row r="242" spans="1:10" ht="31.5" x14ac:dyDescent="0.25">
      <c r="A242" s="15"/>
      <c r="B242" s="43">
        <v>200</v>
      </c>
      <c r="C242" s="43"/>
      <c r="D242" s="43"/>
      <c r="E242" s="43"/>
      <c r="F242" s="44"/>
      <c r="G242" s="31" t="s">
        <v>3</v>
      </c>
      <c r="H242" s="36" t="s">
        <v>0</v>
      </c>
      <c r="I242" s="14">
        <v>200</v>
      </c>
      <c r="J242" s="24">
        <v>-262900</v>
      </c>
    </row>
    <row r="243" spans="1:10" ht="31.5" x14ac:dyDescent="0.25">
      <c r="A243" s="15"/>
      <c r="B243" s="50" t="s">
        <v>517</v>
      </c>
      <c r="C243" s="50"/>
      <c r="D243" s="50"/>
      <c r="E243" s="50"/>
      <c r="F243" s="51"/>
      <c r="G243" s="19" t="s">
        <v>516</v>
      </c>
      <c r="H243" s="38" t="s">
        <v>515</v>
      </c>
      <c r="I243" s="18" t="s">
        <v>0</v>
      </c>
      <c r="J243" s="22">
        <f>187913773+4165061</f>
        <v>192078834</v>
      </c>
    </row>
    <row r="244" spans="1:10" ht="31.5" x14ac:dyDescent="0.25">
      <c r="A244" s="15"/>
      <c r="B244" s="48" t="s">
        <v>514</v>
      </c>
      <c r="C244" s="48"/>
      <c r="D244" s="48"/>
      <c r="E244" s="48"/>
      <c r="F244" s="49"/>
      <c r="G244" s="17" t="s">
        <v>513</v>
      </c>
      <c r="H244" s="37" t="s">
        <v>512</v>
      </c>
      <c r="I244" s="16" t="s">
        <v>0</v>
      </c>
      <c r="J244" s="23">
        <f>29657426+4165061</f>
        <v>33822487</v>
      </c>
    </row>
    <row r="245" spans="1:10" ht="31.5" x14ac:dyDescent="0.25">
      <c r="A245" s="15"/>
      <c r="B245" s="43" t="s">
        <v>511</v>
      </c>
      <c r="C245" s="43"/>
      <c r="D245" s="43"/>
      <c r="E245" s="43"/>
      <c r="F245" s="44"/>
      <c r="G245" s="31" t="s">
        <v>510</v>
      </c>
      <c r="H245" s="36" t="s">
        <v>509</v>
      </c>
      <c r="I245" s="14" t="s">
        <v>0</v>
      </c>
      <c r="J245" s="24">
        <v>365026</v>
      </c>
    </row>
    <row r="246" spans="1:10" ht="47.25" x14ac:dyDescent="0.25">
      <c r="A246" s="15"/>
      <c r="B246" s="43">
        <v>600</v>
      </c>
      <c r="C246" s="43"/>
      <c r="D246" s="43"/>
      <c r="E246" s="43"/>
      <c r="F246" s="44"/>
      <c r="G246" s="31" t="s">
        <v>2</v>
      </c>
      <c r="H246" s="36" t="s">
        <v>0</v>
      </c>
      <c r="I246" s="14">
        <v>600</v>
      </c>
      <c r="J246" s="24">
        <v>365026</v>
      </c>
    </row>
    <row r="247" spans="1:10" ht="31.5" x14ac:dyDescent="0.25">
      <c r="A247" s="15"/>
      <c r="B247" s="43" t="s">
        <v>508</v>
      </c>
      <c r="C247" s="43"/>
      <c r="D247" s="43"/>
      <c r="E247" s="43"/>
      <c r="F247" s="44"/>
      <c r="G247" s="31" t="s">
        <v>507</v>
      </c>
      <c r="H247" s="36" t="s">
        <v>506</v>
      </c>
      <c r="I247" s="14" t="s">
        <v>0</v>
      </c>
      <c r="J247" s="24">
        <v>66336663</v>
      </c>
    </row>
    <row r="248" spans="1:10" ht="47.25" x14ac:dyDescent="0.25">
      <c r="A248" s="15"/>
      <c r="B248" s="43">
        <v>600</v>
      </c>
      <c r="C248" s="43"/>
      <c r="D248" s="43"/>
      <c r="E248" s="43"/>
      <c r="F248" s="44"/>
      <c r="G248" s="31" t="s">
        <v>2</v>
      </c>
      <c r="H248" s="36" t="s">
        <v>0</v>
      </c>
      <c r="I248" s="14">
        <v>600</v>
      </c>
      <c r="J248" s="24">
        <v>67377014</v>
      </c>
    </row>
    <row r="249" spans="1:10" ht="15.75" x14ac:dyDescent="0.25">
      <c r="A249" s="15"/>
      <c r="B249" s="43">
        <v>800</v>
      </c>
      <c r="C249" s="43"/>
      <c r="D249" s="43"/>
      <c r="E249" s="43"/>
      <c r="F249" s="44"/>
      <c r="G249" s="31" t="s">
        <v>1</v>
      </c>
      <c r="H249" s="36" t="s">
        <v>0</v>
      </c>
      <c r="I249" s="14">
        <v>800</v>
      </c>
      <c r="J249" s="24">
        <v>-1040351</v>
      </c>
    </row>
    <row r="250" spans="1:10" ht="31.5" x14ac:dyDescent="0.25">
      <c r="A250" s="15"/>
      <c r="B250" s="43" t="s">
        <v>505</v>
      </c>
      <c r="C250" s="43"/>
      <c r="D250" s="43"/>
      <c r="E250" s="43"/>
      <c r="F250" s="44"/>
      <c r="G250" s="31" t="s">
        <v>504</v>
      </c>
      <c r="H250" s="36" t="s">
        <v>503</v>
      </c>
      <c r="I250" s="14" t="s">
        <v>0</v>
      </c>
      <c r="J250" s="24">
        <v>-10635263</v>
      </c>
    </row>
    <row r="251" spans="1:10" ht="47.25" x14ac:dyDescent="0.25">
      <c r="A251" s="15"/>
      <c r="B251" s="43">
        <v>600</v>
      </c>
      <c r="C251" s="43"/>
      <c r="D251" s="43"/>
      <c r="E251" s="43"/>
      <c r="F251" s="44"/>
      <c r="G251" s="31" t="s">
        <v>2</v>
      </c>
      <c r="H251" s="36" t="s">
        <v>0</v>
      </c>
      <c r="I251" s="14">
        <v>600</v>
      </c>
      <c r="J251" s="24">
        <v>-10635263</v>
      </c>
    </row>
    <row r="252" spans="1:10" ht="31.5" x14ac:dyDescent="0.25">
      <c r="A252" s="15"/>
      <c r="B252" s="43" t="s">
        <v>502</v>
      </c>
      <c r="C252" s="43"/>
      <c r="D252" s="43"/>
      <c r="E252" s="43"/>
      <c r="F252" s="44"/>
      <c r="G252" s="31" t="s">
        <v>501</v>
      </c>
      <c r="H252" s="36" t="s">
        <v>500</v>
      </c>
      <c r="I252" s="14" t="s">
        <v>0</v>
      </c>
      <c r="J252" s="24">
        <v>-2309000</v>
      </c>
    </row>
    <row r="253" spans="1:10" ht="31.5" x14ac:dyDescent="0.25">
      <c r="A253" s="15"/>
      <c r="B253" s="43">
        <v>200</v>
      </c>
      <c r="C253" s="43"/>
      <c r="D253" s="43"/>
      <c r="E253" s="43"/>
      <c r="F253" s="44"/>
      <c r="G253" s="31" t="s">
        <v>3</v>
      </c>
      <c r="H253" s="36" t="s">
        <v>0</v>
      </c>
      <c r="I253" s="14">
        <v>200</v>
      </c>
      <c r="J253" s="24">
        <v>-2309000</v>
      </c>
    </row>
    <row r="254" spans="1:10" ht="31.5" x14ac:dyDescent="0.25">
      <c r="A254" s="15"/>
      <c r="B254" s="43" t="s">
        <v>499</v>
      </c>
      <c r="C254" s="43"/>
      <c r="D254" s="43"/>
      <c r="E254" s="43"/>
      <c r="F254" s="44"/>
      <c r="G254" s="31" t="s">
        <v>498</v>
      </c>
      <c r="H254" s="36" t="s">
        <v>497</v>
      </c>
      <c r="I254" s="14" t="s">
        <v>0</v>
      </c>
      <c r="J254" s="24">
        <f>J255</f>
        <v>-17434939</v>
      </c>
    </row>
    <row r="255" spans="1:10" ht="15.75" x14ac:dyDescent="0.25">
      <c r="A255" s="15"/>
      <c r="B255" s="43">
        <v>500</v>
      </c>
      <c r="C255" s="43"/>
      <c r="D255" s="43"/>
      <c r="E255" s="43"/>
      <c r="F255" s="44"/>
      <c r="G255" s="31" t="s">
        <v>39</v>
      </c>
      <c r="H255" s="36" t="s">
        <v>0</v>
      </c>
      <c r="I255" s="14">
        <v>500</v>
      </c>
      <c r="J255" s="24">
        <f>-21600000+4165061</f>
        <v>-17434939</v>
      </c>
    </row>
    <row r="256" spans="1:10" ht="31.5" x14ac:dyDescent="0.25">
      <c r="A256" s="15"/>
      <c r="B256" s="43" t="s">
        <v>496</v>
      </c>
      <c r="C256" s="43"/>
      <c r="D256" s="43"/>
      <c r="E256" s="43"/>
      <c r="F256" s="44"/>
      <c r="G256" s="31" t="s">
        <v>495</v>
      </c>
      <c r="H256" s="36" t="s">
        <v>494</v>
      </c>
      <c r="I256" s="14" t="s">
        <v>0</v>
      </c>
      <c r="J256" s="24">
        <v>-2500000</v>
      </c>
    </row>
    <row r="257" spans="1:10" ht="15.75" x14ac:dyDescent="0.25">
      <c r="A257" s="15"/>
      <c r="B257" s="43">
        <v>800</v>
      </c>
      <c r="C257" s="43"/>
      <c r="D257" s="43"/>
      <c r="E257" s="43"/>
      <c r="F257" s="44"/>
      <c r="G257" s="31" t="s">
        <v>1</v>
      </c>
      <c r="H257" s="36" t="s">
        <v>0</v>
      </c>
      <c r="I257" s="14">
        <v>800</v>
      </c>
      <c r="J257" s="24">
        <v>-2500000</v>
      </c>
    </row>
    <row r="258" spans="1:10" ht="47.25" x14ac:dyDescent="0.25">
      <c r="A258" s="15"/>
      <c r="B258" s="48" t="s">
        <v>493</v>
      </c>
      <c r="C258" s="48"/>
      <c r="D258" s="48"/>
      <c r="E258" s="48"/>
      <c r="F258" s="49"/>
      <c r="G258" s="17" t="s">
        <v>492</v>
      </c>
      <c r="H258" s="37" t="s">
        <v>491</v>
      </c>
      <c r="I258" s="16" t="s">
        <v>0</v>
      </c>
      <c r="J258" s="23">
        <v>158256347</v>
      </c>
    </row>
    <row r="259" spans="1:10" ht="78.75" x14ac:dyDescent="0.25">
      <c r="A259" s="15"/>
      <c r="B259" s="43" t="s">
        <v>490</v>
      </c>
      <c r="C259" s="43"/>
      <c r="D259" s="43"/>
      <c r="E259" s="43"/>
      <c r="F259" s="44"/>
      <c r="G259" s="31" t="s">
        <v>489</v>
      </c>
      <c r="H259" s="36" t="s">
        <v>488</v>
      </c>
      <c r="I259" s="14" t="s">
        <v>0</v>
      </c>
      <c r="J259" s="24">
        <v>179445979</v>
      </c>
    </row>
    <row r="260" spans="1:10" ht="32.25" customHeight="1" x14ac:dyDescent="0.25">
      <c r="A260" s="15"/>
      <c r="B260" s="43">
        <v>400</v>
      </c>
      <c r="C260" s="43"/>
      <c r="D260" s="43"/>
      <c r="E260" s="43"/>
      <c r="F260" s="44"/>
      <c r="G260" s="31" t="s">
        <v>97</v>
      </c>
      <c r="H260" s="36" t="s">
        <v>0</v>
      </c>
      <c r="I260" s="14">
        <v>400</v>
      </c>
      <c r="J260" s="24">
        <v>132823229</v>
      </c>
    </row>
    <row r="261" spans="1:10" ht="15.75" x14ac:dyDescent="0.25">
      <c r="A261" s="15"/>
      <c r="B261" s="43">
        <v>500</v>
      </c>
      <c r="C261" s="43"/>
      <c r="D261" s="43"/>
      <c r="E261" s="43"/>
      <c r="F261" s="44"/>
      <c r="G261" s="31" t="s">
        <v>39</v>
      </c>
      <c r="H261" s="36" t="s">
        <v>0</v>
      </c>
      <c r="I261" s="14">
        <v>500</v>
      </c>
      <c r="J261" s="24">
        <v>46622750</v>
      </c>
    </row>
    <row r="262" spans="1:10" ht="63" x14ac:dyDescent="0.25">
      <c r="A262" s="15"/>
      <c r="B262" s="43" t="s">
        <v>487</v>
      </c>
      <c r="C262" s="43"/>
      <c r="D262" s="43"/>
      <c r="E262" s="43"/>
      <c r="F262" s="44"/>
      <c r="G262" s="31" t="s">
        <v>486</v>
      </c>
      <c r="H262" s="36" t="s">
        <v>485</v>
      </c>
      <c r="I262" s="14" t="s">
        <v>0</v>
      </c>
      <c r="J262" s="24">
        <v>-400000</v>
      </c>
    </row>
    <row r="263" spans="1:10" ht="15.75" x14ac:dyDescent="0.25">
      <c r="A263" s="15"/>
      <c r="B263" s="43">
        <v>500</v>
      </c>
      <c r="C263" s="43"/>
      <c r="D263" s="43"/>
      <c r="E263" s="43"/>
      <c r="F263" s="44"/>
      <c r="G263" s="31" t="s">
        <v>39</v>
      </c>
      <c r="H263" s="36" t="s">
        <v>0</v>
      </c>
      <c r="I263" s="14">
        <v>500</v>
      </c>
      <c r="J263" s="24">
        <v>-400000</v>
      </c>
    </row>
    <row r="264" spans="1:10" ht="47.25" x14ac:dyDescent="0.25">
      <c r="A264" s="15"/>
      <c r="B264" s="43" t="s">
        <v>484</v>
      </c>
      <c r="C264" s="43"/>
      <c r="D264" s="43"/>
      <c r="E264" s="43"/>
      <c r="F264" s="44"/>
      <c r="G264" s="31" t="s">
        <v>483</v>
      </c>
      <c r="H264" s="36" t="s">
        <v>482</v>
      </c>
      <c r="I264" s="14" t="s">
        <v>0</v>
      </c>
      <c r="J264" s="24">
        <v>-20789632</v>
      </c>
    </row>
    <row r="265" spans="1:10" ht="31.5" x14ac:dyDescent="0.25">
      <c r="A265" s="15"/>
      <c r="B265" s="43">
        <v>200</v>
      </c>
      <c r="C265" s="43"/>
      <c r="D265" s="43"/>
      <c r="E265" s="43"/>
      <c r="F265" s="44"/>
      <c r="G265" s="31" t="s">
        <v>3</v>
      </c>
      <c r="H265" s="36" t="s">
        <v>0</v>
      </c>
      <c r="I265" s="14">
        <v>200</v>
      </c>
      <c r="J265" s="24">
        <v>-799823</v>
      </c>
    </row>
    <row r="266" spans="1:10" ht="37.5" customHeight="1" x14ac:dyDescent="0.25">
      <c r="A266" s="15"/>
      <c r="B266" s="43">
        <v>400</v>
      </c>
      <c r="C266" s="43"/>
      <c r="D266" s="43"/>
      <c r="E266" s="43"/>
      <c r="F266" s="44"/>
      <c r="G266" s="31" t="s">
        <v>97</v>
      </c>
      <c r="H266" s="36" t="s">
        <v>0</v>
      </c>
      <c r="I266" s="14">
        <v>400</v>
      </c>
      <c r="J266" s="24">
        <v>-19989809</v>
      </c>
    </row>
    <row r="267" spans="1:10" ht="31.5" x14ac:dyDescent="0.25">
      <c r="A267" s="15"/>
      <c r="B267" s="50" t="s">
        <v>481</v>
      </c>
      <c r="C267" s="50"/>
      <c r="D267" s="50"/>
      <c r="E267" s="50"/>
      <c r="F267" s="51"/>
      <c r="G267" s="19" t="s">
        <v>480</v>
      </c>
      <c r="H267" s="38" t="s">
        <v>479</v>
      </c>
      <c r="I267" s="18" t="s">
        <v>0</v>
      </c>
      <c r="J267" s="22">
        <v>141039959</v>
      </c>
    </row>
    <row r="268" spans="1:10" ht="47.25" x14ac:dyDescent="0.25">
      <c r="A268" s="15"/>
      <c r="B268" s="48" t="s">
        <v>478</v>
      </c>
      <c r="C268" s="48"/>
      <c r="D268" s="48"/>
      <c r="E268" s="48"/>
      <c r="F268" s="49"/>
      <c r="G268" s="17" t="s">
        <v>477</v>
      </c>
      <c r="H268" s="37" t="s">
        <v>476</v>
      </c>
      <c r="I268" s="16" t="s">
        <v>0</v>
      </c>
      <c r="J268" s="23">
        <v>-2565082</v>
      </c>
    </row>
    <row r="269" spans="1:10" ht="47.25" x14ac:dyDescent="0.25">
      <c r="A269" s="15"/>
      <c r="B269" s="43" t="s">
        <v>475</v>
      </c>
      <c r="C269" s="43"/>
      <c r="D269" s="43"/>
      <c r="E269" s="43"/>
      <c r="F269" s="44"/>
      <c r="G269" s="31" t="s">
        <v>474</v>
      </c>
      <c r="H269" s="36" t="s">
        <v>473</v>
      </c>
      <c r="I269" s="14" t="s">
        <v>0</v>
      </c>
      <c r="J269" s="24">
        <v>-2565082</v>
      </c>
    </row>
    <row r="270" spans="1:10" ht="31.5" x14ac:dyDescent="0.25">
      <c r="A270" s="15"/>
      <c r="B270" s="43">
        <v>200</v>
      </c>
      <c r="C270" s="43"/>
      <c r="D270" s="43"/>
      <c r="E270" s="43"/>
      <c r="F270" s="44"/>
      <c r="G270" s="31" t="s">
        <v>3</v>
      </c>
      <c r="H270" s="36" t="s">
        <v>0</v>
      </c>
      <c r="I270" s="14">
        <v>200</v>
      </c>
      <c r="J270" s="24">
        <v>-2565082</v>
      </c>
    </row>
    <row r="271" spans="1:10" ht="47.25" x14ac:dyDescent="0.25">
      <c r="A271" s="15"/>
      <c r="B271" s="48" t="s">
        <v>472</v>
      </c>
      <c r="C271" s="48"/>
      <c r="D271" s="48"/>
      <c r="E271" s="48"/>
      <c r="F271" s="49"/>
      <c r="G271" s="17" t="s">
        <v>471</v>
      </c>
      <c r="H271" s="37" t="s">
        <v>470</v>
      </c>
      <c r="I271" s="16" t="s">
        <v>0</v>
      </c>
      <c r="J271" s="23">
        <v>143605041</v>
      </c>
    </row>
    <row r="272" spans="1:10" ht="78.75" x14ac:dyDescent="0.25">
      <c r="A272" s="15"/>
      <c r="B272" s="43" t="s">
        <v>469</v>
      </c>
      <c r="C272" s="43"/>
      <c r="D272" s="43"/>
      <c r="E272" s="43"/>
      <c r="F272" s="44"/>
      <c r="G272" s="31" t="s">
        <v>468</v>
      </c>
      <c r="H272" s="36" t="s">
        <v>467</v>
      </c>
      <c r="I272" s="14" t="s">
        <v>0</v>
      </c>
      <c r="J272" s="24">
        <v>101070000</v>
      </c>
    </row>
    <row r="273" spans="1:10" ht="31.5" x14ac:dyDescent="0.25">
      <c r="A273" s="15"/>
      <c r="B273" s="43">
        <v>200</v>
      </c>
      <c r="C273" s="43"/>
      <c r="D273" s="43"/>
      <c r="E273" s="43"/>
      <c r="F273" s="44"/>
      <c r="G273" s="31" t="s">
        <v>3</v>
      </c>
      <c r="H273" s="36" t="s">
        <v>0</v>
      </c>
      <c r="I273" s="14">
        <v>200</v>
      </c>
      <c r="J273" s="24">
        <v>97059600</v>
      </c>
    </row>
    <row r="274" spans="1:10" ht="15.75" x14ac:dyDescent="0.25">
      <c r="A274" s="15"/>
      <c r="B274" s="43">
        <v>500</v>
      </c>
      <c r="C274" s="43"/>
      <c r="D274" s="43"/>
      <c r="E274" s="43"/>
      <c r="F274" s="44"/>
      <c r="G274" s="31" t="s">
        <v>39</v>
      </c>
      <c r="H274" s="36" t="s">
        <v>0</v>
      </c>
      <c r="I274" s="14">
        <v>500</v>
      </c>
      <c r="J274" s="24">
        <v>4010400</v>
      </c>
    </row>
    <row r="275" spans="1:10" ht="94.5" x14ac:dyDescent="0.25">
      <c r="A275" s="15"/>
      <c r="B275" s="43" t="s">
        <v>466</v>
      </c>
      <c r="C275" s="43"/>
      <c r="D275" s="43"/>
      <c r="E275" s="43"/>
      <c r="F275" s="44"/>
      <c r="G275" s="31" t="s">
        <v>465</v>
      </c>
      <c r="H275" s="36" t="s">
        <v>464</v>
      </c>
      <c r="I275" s="14" t="s">
        <v>0</v>
      </c>
      <c r="J275" s="24">
        <v>61914</v>
      </c>
    </row>
    <row r="276" spans="1:10" ht="15.75" x14ac:dyDescent="0.25">
      <c r="A276" s="15"/>
      <c r="B276" s="43">
        <v>500</v>
      </c>
      <c r="C276" s="43"/>
      <c r="D276" s="43"/>
      <c r="E276" s="43"/>
      <c r="F276" s="44"/>
      <c r="G276" s="31" t="s">
        <v>39</v>
      </c>
      <c r="H276" s="36" t="s">
        <v>0</v>
      </c>
      <c r="I276" s="14">
        <v>500</v>
      </c>
      <c r="J276" s="24">
        <v>61914</v>
      </c>
    </row>
    <row r="277" spans="1:10" ht="63" x14ac:dyDescent="0.25">
      <c r="A277" s="15"/>
      <c r="B277" s="43" t="s">
        <v>463</v>
      </c>
      <c r="C277" s="43"/>
      <c r="D277" s="43"/>
      <c r="E277" s="43"/>
      <c r="F277" s="44"/>
      <c r="G277" s="31" t="s">
        <v>462</v>
      </c>
      <c r="H277" s="36" t="s">
        <v>461</v>
      </c>
      <c r="I277" s="14" t="s">
        <v>0</v>
      </c>
      <c r="J277" s="24">
        <v>-10512443</v>
      </c>
    </row>
    <row r="278" spans="1:10" ht="15.75" x14ac:dyDescent="0.25">
      <c r="A278" s="15"/>
      <c r="B278" s="43">
        <v>500</v>
      </c>
      <c r="C278" s="43"/>
      <c r="D278" s="43"/>
      <c r="E278" s="43"/>
      <c r="F278" s="44"/>
      <c r="G278" s="31" t="s">
        <v>39</v>
      </c>
      <c r="H278" s="36" t="s">
        <v>0</v>
      </c>
      <c r="I278" s="14">
        <v>500</v>
      </c>
      <c r="J278" s="24">
        <v>-10512443</v>
      </c>
    </row>
    <row r="279" spans="1:10" ht="63.75" customHeight="1" x14ac:dyDescent="0.25">
      <c r="A279" s="15"/>
      <c r="B279" s="43" t="s">
        <v>460</v>
      </c>
      <c r="C279" s="43"/>
      <c r="D279" s="43"/>
      <c r="E279" s="43"/>
      <c r="F279" s="44"/>
      <c r="G279" s="31" t="s">
        <v>860</v>
      </c>
      <c r="H279" s="36" t="s">
        <v>459</v>
      </c>
      <c r="I279" s="14" t="s">
        <v>0</v>
      </c>
      <c r="J279" s="24">
        <v>52985570</v>
      </c>
    </row>
    <row r="280" spans="1:10" ht="31.5" x14ac:dyDescent="0.25">
      <c r="A280" s="15"/>
      <c r="B280" s="43">
        <v>200</v>
      </c>
      <c r="C280" s="43"/>
      <c r="D280" s="43"/>
      <c r="E280" s="43"/>
      <c r="F280" s="44"/>
      <c r="G280" s="31" t="s">
        <v>3</v>
      </c>
      <c r="H280" s="36" t="s">
        <v>0</v>
      </c>
      <c r="I280" s="14">
        <v>200</v>
      </c>
      <c r="J280" s="24">
        <v>52985570</v>
      </c>
    </row>
    <row r="281" spans="1:10" ht="47.25" x14ac:dyDescent="0.25">
      <c r="A281" s="15"/>
      <c r="B281" s="50" t="s">
        <v>458</v>
      </c>
      <c r="C281" s="50"/>
      <c r="D281" s="50"/>
      <c r="E281" s="50"/>
      <c r="F281" s="51"/>
      <c r="G281" s="19" t="s">
        <v>457</v>
      </c>
      <c r="H281" s="38" t="s">
        <v>456</v>
      </c>
      <c r="I281" s="18" t="s">
        <v>0</v>
      </c>
      <c r="J281" s="22">
        <f>-12216648+3600000+4336800</f>
        <v>-4279848</v>
      </c>
    </row>
    <row r="282" spans="1:10" ht="31.5" x14ac:dyDescent="0.25">
      <c r="A282" s="15"/>
      <c r="B282" s="48" t="s">
        <v>455</v>
      </c>
      <c r="C282" s="48"/>
      <c r="D282" s="48"/>
      <c r="E282" s="48"/>
      <c r="F282" s="49"/>
      <c r="G282" s="17" t="s">
        <v>454</v>
      </c>
      <c r="H282" s="37" t="s">
        <v>453</v>
      </c>
      <c r="I282" s="16" t="s">
        <v>0</v>
      </c>
      <c r="J282" s="23">
        <f>61389281+3600000</f>
        <v>64989281</v>
      </c>
    </row>
    <row r="283" spans="1:10" ht="31.5" x14ac:dyDescent="0.25">
      <c r="A283" s="15"/>
      <c r="B283" s="43" t="s">
        <v>452</v>
      </c>
      <c r="C283" s="43"/>
      <c r="D283" s="43"/>
      <c r="E283" s="43"/>
      <c r="F283" s="44"/>
      <c r="G283" s="31" t="s">
        <v>451</v>
      </c>
      <c r="H283" s="36" t="s">
        <v>450</v>
      </c>
      <c r="I283" s="14" t="s">
        <v>0</v>
      </c>
      <c r="J283" s="24">
        <f>60209281+3600000</f>
        <v>63809281</v>
      </c>
    </row>
    <row r="284" spans="1:10" ht="31.5" x14ac:dyDescent="0.25">
      <c r="A284" s="15"/>
      <c r="B284" s="43">
        <v>200</v>
      </c>
      <c r="C284" s="43"/>
      <c r="D284" s="43"/>
      <c r="E284" s="43"/>
      <c r="F284" s="44"/>
      <c r="G284" s="31" t="s">
        <v>3</v>
      </c>
      <c r="H284" s="36" t="s">
        <v>0</v>
      </c>
      <c r="I284" s="14">
        <v>200</v>
      </c>
      <c r="J284" s="24">
        <v>-992120</v>
      </c>
    </row>
    <row r="285" spans="1:10" ht="31.5" x14ac:dyDescent="0.25">
      <c r="A285" s="15"/>
      <c r="B285" s="43">
        <v>300</v>
      </c>
      <c r="C285" s="43"/>
      <c r="D285" s="43"/>
      <c r="E285" s="43"/>
      <c r="F285" s="44"/>
      <c r="G285" s="31" t="s">
        <v>8</v>
      </c>
      <c r="H285" s="36" t="s">
        <v>0</v>
      </c>
      <c r="I285" s="14">
        <v>300</v>
      </c>
      <c r="J285" s="24">
        <v>-893750</v>
      </c>
    </row>
    <row r="286" spans="1:10" ht="47.25" x14ac:dyDescent="0.25">
      <c r="A286" s="15"/>
      <c r="B286" s="43">
        <v>600</v>
      </c>
      <c r="C286" s="43"/>
      <c r="D286" s="43"/>
      <c r="E286" s="43"/>
      <c r="F286" s="44"/>
      <c r="G286" s="31" t="s">
        <v>2</v>
      </c>
      <c r="H286" s="36" t="s">
        <v>0</v>
      </c>
      <c r="I286" s="14">
        <v>600</v>
      </c>
      <c r="J286" s="24">
        <f>64275151+3600000</f>
        <v>67875151</v>
      </c>
    </row>
    <row r="287" spans="1:10" ht="15.75" x14ac:dyDescent="0.25">
      <c r="A287" s="15"/>
      <c r="B287" s="43">
        <v>800</v>
      </c>
      <c r="C287" s="43"/>
      <c r="D287" s="43"/>
      <c r="E287" s="43"/>
      <c r="F287" s="44"/>
      <c r="G287" s="31" t="s">
        <v>1</v>
      </c>
      <c r="H287" s="36" t="s">
        <v>0</v>
      </c>
      <c r="I287" s="14">
        <v>800</v>
      </c>
      <c r="J287" s="24">
        <v>-2180000</v>
      </c>
    </row>
    <row r="288" spans="1:10" ht="78.75" x14ac:dyDescent="0.25">
      <c r="A288" s="15"/>
      <c r="B288" s="43" t="s">
        <v>449</v>
      </c>
      <c r="C288" s="43"/>
      <c r="D288" s="43"/>
      <c r="E288" s="43"/>
      <c r="F288" s="44"/>
      <c r="G288" s="31" t="s">
        <v>448</v>
      </c>
      <c r="H288" s="36" t="s">
        <v>447</v>
      </c>
      <c r="I288" s="14" t="s">
        <v>0</v>
      </c>
      <c r="J288" s="24">
        <v>1180000</v>
      </c>
    </row>
    <row r="289" spans="1:10" ht="47.25" x14ac:dyDescent="0.25">
      <c r="A289" s="15"/>
      <c r="B289" s="43">
        <v>600</v>
      </c>
      <c r="C289" s="43"/>
      <c r="D289" s="43"/>
      <c r="E289" s="43"/>
      <c r="F289" s="44"/>
      <c r="G289" s="31" t="s">
        <v>2</v>
      </c>
      <c r="H289" s="36" t="s">
        <v>0</v>
      </c>
      <c r="I289" s="14">
        <v>600</v>
      </c>
      <c r="J289" s="24">
        <v>1180000</v>
      </c>
    </row>
    <row r="290" spans="1:10" ht="47.25" x14ac:dyDescent="0.25">
      <c r="A290" s="15"/>
      <c r="B290" s="48" t="s">
        <v>446</v>
      </c>
      <c r="C290" s="48"/>
      <c r="D290" s="48"/>
      <c r="E290" s="48"/>
      <c r="F290" s="49"/>
      <c r="G290" s="17" t="s">
        <v>445</v>
      </c>
      <c r="H290" s="37" t="s">
        <v>444</v>
      </c>
      <c r="I290" s="16" t="s">
        <v>0</v>
      </c>
      <c r="J290" s="23">
        <f>-72214528+4336800</f>
        <v>-67877728</v>
      </c>
    </row>
    <row r="291" spans="1:10" ht="31.5" x14ac:dyDescent="0.25">
      <c r="A291" s="15"/>
      <c r="B291" s="43" t="s">
        <v>443</v>
      </c>
      <c r="C291" s="43"/>
      <c r="D291" s="43"/>
      <c r="E291" s="43"/>
      <c r="F291" s="44"/>
      <c r="G291" s="31" t="s">
        <v>442</v>
      </c>
      <c r="H291" s="36" t="s">
        <v>441</v>
      </c>
      <c r="I291" s="14" t="s">
        <v>0</v>
      </c>
      <c r="J291" s="24">
        <v>-50000000</v>
      </c>
    </row>
    <row r="292" spans="1:10" ht="30.75" customHeight="1" x14ac:dyDescent="0.25">
      <c r="A292" s="15"/>
      <c r="B292" s="43">
        <v>400</v>
      </c>
      <c r="C292" s="43"/>
      <c r="D292" s="43"/>
      <c r="E292" s="43"/>
      <c r="F292" s="44"/>
      <c r="G292" s="31" t="s">
        <v>97</v>
      </c>
      <c r="H292" s="36" t="s">
        <v>0</v>
      </c>
      <c r="I292" s="14">
        <v>400</v>
      </c>
      <c r="J292" s="24">
        <v>-50000000</v>
      </c>
    </row>
    <row r="293" spans="1:10" ht="47.25" x14ac:dyDescent="0.25">
      <c r="A293" s="15"/>
      <c r="B293" s="43" t="s">
        <v>440</v>
      </c>
      <c r="C293" s="43"/>
      <c r="D293" s="43"/>
      <c r="E293" s="43"/>
      <c r="F293" s="44"/>
      <c r="G293" s="31" t="s">
        <v>439</v>
      </c>
      <c r="H293" s="36" t="s">
        <v>438</v>
      </c>
      <c r="I293" s="14" t="s">
        <v>0</v>
      </c>
      <c r="J293" s="24">
        <f>J294</f>
        <v>3757116</v>
      </c>
    </row>
    <row r="294" spans="1:10" ht="15.75" x14ac:dyDescent="0.25">
      <c r="A294" s="15"/>
      <c r="B294" s="43">
        <v>500</v>
      </c>
      <c r="C294" s="43"/>
      <c r="D294" s="43"/>
      <c r="E294" s="43"/>
      <c r="F294" s="44"/>
      <c r="G294" s="31" t="s">
        <v>39</v>
      </c>
      <c r="H294" s="36" t="s">
        <v>0</v>
      </c>
      <c r="I294" s="14">
        <v>500</v>
      </c>
      <c r="J294" s="24">
        <f>-579684+4336800</f>
        <v>3757116</v>
      </c>
    </row>
    <row r="295" spans="1:10" ht="47.25" x14ac:dyDescent="0.25">
      <c r="A295" s="15"/>
      <c r="B295" s="43" t="s">
        <v>437</v>
      </c>
      <c r="C295" s="43"/>
      <c r="D295" s="43"/>
      <c r="E295" s="43"/>
      <c r="F295" s="44"/>
      <c r="G295" s="31" t="s">
        <v>436</v>
      </c>
      <c r="H295" s="36" t="s">
        <v>435</v>
      </c>
      <c r="I295" s="14" t="s">
        <v>0</v>
      </c>
      <c r="J295" s="24">
        <v>-21634844</v>
      </c>
    </row>
    <row r="296" spans="1:10" ht="15.75" x14ac:dyDescent="0.25">
      <c r="A296" s="15"/>
      <c r="B296" s="43">
        <v>500</v>
      </c>
      <c r="C296" s="43"/>
      <c r="D296" s="43"/>
      <c r="E296" s="43"/>
      <c r="F296" s="44"/>
      <c r="G296" s="31" t="s">
        <v>39</v>
      </c>
      <c r="H296" s="36" t="s">
        <v>0</v>
      </c>
      <c r="I296" s="14">
        <v>500</v>
      </c>
      <c r="J296" s="24">
        <v>-21634844</v>
      </c>
    </row>
    <row r="297" spans="1:10" ht="47.25" x14ac:dyDescent="0.25">
      <c r="A297" s="15"/>
      <c r="B297" s="48" t="s">
        <v>434</v>
      </c>
      <c r="C297" s="48"/>
      <c r="D297" s="48"/>
      <c r="E297" s="48"/>
      <c r="F297" s="49"/>
      <c r="G297" s="17" t="s">
        <v>433</v>
      </c>
      <c r="H297" s="37" t="s">
        <v>432</v>
      </c>
      <c r="I297" s="16" t="s">
        <v>0</v>
      </c>
      <c r="J297" s="23">
        <v>-1391401</v>
      </c>
    </row>
    <row r="298" spans="1:10" ht="31.5" x14ac:dyDescent="0.25">
      <c r="A298" s="15"/>
      <c r="B298" s="43" t="s">
        <v>431</v>
      </c>
      <c r="C298" s="43"/>
      <c r="D298" s="43"/>
      <c r="E298" s="43"/>
      <c r="F298" s="44"/>
      <c r="G298" s="31" t="s">
        <v>430</v>
      </c>
      <c r="H298" s="36" t="s">
        <v>429</v>
      </c>
      <c r="I298" s="14" t="s">
        <v>0</v>
      </c>
      <c r="J298" s="24">
        <v>-1391401</v>
      </c>
    </row>
    <row r="299" spans="1:10" ht="31.5" x14ac:dyDescent="0.25">
      <c r="A299" s="15"/>
      <c r="B299" s="43">
        <v>200</v>
      </c>
      <c r="C299" s="43"/>
      <c r="D299" s="43"/>
      <c r="E299" s="43"/>
      <c r="F299" s="44"/>
      <c r="G299" s="31" t="s">
        <v>3</v>
      </c>
      <c r="H299" s="36" t="s">
        <v>0</v>
      </c>
      <c r="I299" s="14">
        <v>200</v>
      </c>
      <c r="J299" s="24">
        <v>-510000</v>
      </c>
    </row>
    <row r="300" spans="1:10" ht="47.25" x14ac:dyDescent="0.25">
      <c r="A300" s="15"/>
      <c r="B300" s="43">
        <v>600</v>
      </c>
      <c r="C300" s="43"/>
      <c r="D300" s="43"/>
      <c r="E300" s="43"/>
      <c r="F300" s="44"/>
      <c r="G300" s="31" t="s">
        <v>2</v>
      </c>
      <c r="H300" s="36" t="s">
        <v>0</v>
      </c>
      <c r="I300" s="14">
        <v>600</v>
      </c>
      <c r="J300" s="24">
        <v>-881401</v>
      </c>
    </row>
    <row r="301" spans="1:10" ht="47.25" x14ac:dyDescent="0.25">
      <c r="A301" s="15"/>
      <c r="B301" s="50" t="s">
        <v>428</v>
      </c>
      <c r="C301" s="50"/>
      <c r="D301" s="50"/>
      <c r="E301" s="50"/>
      <c r="F301" s="51"/>
      <c r="G301" s="19" t="s">
        <v>427</v>
      </c>
      <c r="H301" s="38" t="s">
        <v>426</v>
      </c>
      <c r="I301" s="18" t="s">
        <v>0</v>
      </c>
      <c r="J301" s="22">
        <f>-282187733+50000000+1767980+150900</f>
        <v>-230268853</v>
      </c>
    </row>
    <row r="302" spans="1:10" ht="63" x14ac:dyDescent="0.25">
      <c r="A302" s="15"/>
      <c r="B302" s="48" t="s">
        <v>425</v>
      </c>
      <c r="C302" s="48"/>
      <c r="D302" s="48"/>
      <c r="E302" s="48"/>
      <c r="F302" s="49"/>
      <c r="G302" s="17" t="s">
        <v>424</v>
      </c>
      <c r="H302" s="37" t="s">
        <v>423</v>
      </c>
      <c r="I302" s="16" t="s">
        <v>0</v>
      </c>
      <c r="J302" s="23">
        <v>-37646645</v>
      </c>
    </row>
    <row r="303" spans="1:10" ht="47.25" x14ac:dyDescent="0.25">
      <c r="A303" s="15"/>
      <c r="B303" s="43" t="s">
        <v>422</v>
      </c>
      <c r="C303" s="43"/>
      <c r="D303" s="43"/>
      <c r="E303" s="43"/>
      <c r="F303" s="44"/>
      <c r="G303" s="31" t="s">
        <v>421</v>
      </c>
      <c r="H303" s="36" t="s">
        <v>420</v>
      </c>
      <c r="I303" s="14" t="s">
        <v>0</v>
      </c>
      <c r="J303" s="24">
        <v>-37646645</v>
      </c>
    </row>
    <row r="304" spans="1:10" ht="15.75" x14ac:dyDescent="0.25">
      <c r="A304" s="15"/>
      <c r="B304" s="43">
        <v>500</v>
      </c>
      <c r="C304" s="43"/>
      <c r="D304" s="43"/>
      <c r="E304" s="43"/>
      <c r="F304" s="44"/>
      <c r="G304" s="31" t="s">
        <v>39</v>
      </c>
      <c r="H304" s="36" t="s">
        <v>0</v>
      </c>
      <c r="I304" s="14">
        <v>500</v>
      </c>
      <c r="J304" s="24">
        <v>-37646645</v>
      </c>
    </row>
    <row r="305" spans="1:10" ht="47.25" x14ac:dyDescent="0.25">
      <c r="A305" s="15"/>
      <c r="B305" s="48" t="s">
        <v>419</v>
      </c>
      <c r="C305" s="48"/>
      <c r="D305" s="48"/>
      <c r="E305" s="48"/>
      <c r="F305" s="49"/>
      <c r="G305" s="17" t="s">
        <v>418</v>
      </c>
      <c r="H305" s="37" t="s">
        <v>417</v>
      </c>
      <c r="I305" s="16" t="s">
        <v>0</v>
      </c>
      <c r="J305" s="23">
        <f>J306</f>
        <v>453166</v>
      </c>
    </row>
    <row r="306" spans="1:10" ht="63" x14ac:dyDescent="0.25">
      <c r="A306" s="15"/>
      <c r="B306" s="43" t="s">
        <v>416</v>
      </c>
      <c r="C306" s="43"/>
      <c r="D306" s="43"/>
      <c r="E306" s="43"/>
      <c r="F306" s="44"/>
      <c r="G306" s="31" t="s">
        <v>415</v>
      </c>
      <c r="H306" s="36" t="s">
        <v>414</v>
      </c>
      <c r="I306" s="14" t="s">
        <v>0</v>
      </c>
      <c r="J306" s="24">
        <f>-1465714+1767980+150900</f>
        <v>453166</v>
      </c>
    </row>
    <row r="307" spans="1:10" ht="15.75" x14ac:dyDescent="0.25">
      <c r="A307" s="15"/>
      <c r="B307" s="43">
        <v>500</v>
      </c>
      <c r="C307" s="43"/>
      <c r="D307" s="43"/>
      <c r="E307" s="43"/>
      <c r="F307" s="44"/>
      <c r="G307" s="31" t="s">
        <v>39</v>
      </c>
      <c r="H307" s="36" t="s">
        <v>0</v>
      </c>
      <c r="I307" s="14">
        <v>500</v>
      </c>
      <c r="J307" s="24">
        <f>-1465714+1767980+150900</f>
        <v>453166</v>
      </c>
    </row>
    <row r="308" spans="1:10" ht="54.75" customHeight="1" x14ac:dyDescent="0.25">
      <c r="A308" s="15"/>
      <c r="B308" s="48" t="s">
        <v>413</v>
      </c>
      <c r="C308" s="48"/>
      <c r="D308" s="48"/>
      <c r="E308" s="48"/>
      <c r="F308" s="49"/>
      <c r="G308" s="17" t="s">
        <v>412</v>
      </c>
      <c r="H308" s="37" t="s">
        <v>411</v>
      </c>
      <c r="I308" s="16" t="s">
        <v>0</v>
      </c>
      <c r="J308" s="23">
        <v>-250000000</v>
      </c>
    </row>
    <row r="309" spans="1:10" ht="63" x14ac:dyDescent="0.25">
      <c r="A309" s="15"/>
      <c r="B309" s="43" t="s">
        <v>410</v>
      </c>
      <c r="C309" s="43"/>
      <c r="D309" s="43"/>
      <c r="E309" s="43"/>
      <c r="F309" s="44"/>
      <c r="G309" s="31" t="s">
        <v>409</v>
      </c>
      <c r="H309" s="36" t="s">
        <v>408</v>
      </c>
      <c r="I309" s="14" t="s">
        <v>0</v>
      </c>
      <c r="J309" s="24">
        <v>-250000000</v>
      </c>
    </row>
    <row r="310" spans="1:10" ht="47.25" x14ac:dyDescent="0.25">
      <c r="A310" s="15"/>
      <c r="B310" s="43">
        <v>600</v>
      </c>
      <c r="C310" s="43"/>
      <c r="D310" s="43"/>
      <c r="E310" s="43"/>
      <c r="F310" s="44"/>
      <c r="G310" s="31" t="s">
        <v>2</v>
      </c>
      <c r="H310" s="36" t="s">
        <v>0</v>
      </c>
      <c r="I310" s="14">
        <v>600</v>
      </c>
      <c r="J310" s="24">
        <v>-250000000</v>
      </c>
    </row>
    <row r="311" spans="1:10" ht="47.25" x14ac:dyDescent="0.25">
      <c r="A311" s="15"/>
      <c r="B311" s="48" t="s">
        <v>407</v>
      </c>
      <c r="C311" s="48"/>
      <c r="D311" s="48"/>
      <c r="E311" s="48"/>
      <c r="F311" s="49"/>
      <c r="G311" s="17" t="s">
        <v>406</v>
      </c>
      <c r="H311" s="37" t="s">
        <v>405</v>
      </c>
      <c r="I311" s="16" t="s">
        <v>0</v>
      </c>
      <c r="J311" s="23">
        <f>1924626+50000000</f>
        <v>51924626</v>
      </c>
    </row>
    <row r="312" spans="1:10" ht="47.25" x14ac:dyDescent="0.25">
      <c r="A312" s="15"/>
      <c r="B312" s="43" t="s">
        <v>404</v>
      </c>
      <c r="C312" s="43"/>
      <c r="D312" s="43"/>
      <c r="E312" s="43"/>
      <c r="F312" s="44"/>
      <c r="G312" s="31" t="s">
        <v>403</v>
      </c>
      <c r="H312" s="36" t="s">
        <v>402</v>
      </c>
      <c r="I312" s="14" t="s">
        <v>0</v>
      </c>
      <c r="J312" s="24">
        <v>2049626</v>
      </c>
    </row>
    <row r="313" spans="1:10" ht="84.75" customHeight="1" x14ac:dyDescent="0.25">
      <c r="A313" s="15"/>
      <c r="B313" s="43">
        <v>100</v>
      </c>
      <c r="C313" s="43"/>
      <c r="D313" s="43"/>
      <c r="E313" s="43"/>
      <c r="F313" s="44"/>
      <c r="G313" s="31" t="s">
        <v>4</v>
      </c>
      <c r="H313" s="36" t="s">
        <v>0</v>
      </c>
      <c r="I313" s="14">
        <v>100</v>
      </c>
      <c r="J313" s="24">
        <v>2480532</v>
      </c>
    </row>
    <row r="314" spans="1:10" ht="31.5" x14ac:dyDescent="0.25">
      <c r="A314" s="15"/>
      <c r="B314" s="43">
        <v>200</v>
      </c>
      <c r="C314" s="43"/>
      <c r="D314" s="43"/>
      <c r="E314" s="43"/>
      <c r="F314" s="44"/>
      <c r="G314" s="31" t="s">
        <v>3</v>
      </c>
      <c r="H314" s="36" t="s">
        <v>0</v>
      </c>
      <c r="I314" s="14">
        <v>200</v>
      </c>
      <c r="J314" s="24">
        <v>-430906</v>
      </c>
    </row>
    <row r="315" spans="1:10" ht="47.25" x14ac:dyDescent="0.25">
      <c r="A315" s="15"/>
      <c r="B315" s="43" t="s">
        <v>401</v>
      </c>
      <c r="C315" s="43"/>
      <c r="D315" s="43"/>
      <c r="E315" s="43"/>
      <c r="F315" s="44"/>
      <c r="G315" s="31" t="s">
        <v>400</v>
      </c>
      <c r="H315" s="36" t="s">
        <v>399</v>
      </c>
      <c r="I315" s="14" t="s">
        <v>0</v>
      </c>
      <c r="J315" s="24">
        <v>-125000</v>
      </c>
    </row>
    <row r="316" spans="1:10" ht="31.5" x14ac:dyDescent="0.25">
      <c r="A316" s="15"/>
      <c r="B316" s="43">
        <v>200</v>
      </c>
      <c r="C316" s="43"/>
      <c r="D316" s="43"/>
      <c r="E316" s="43"/>
      <c r="F316" s="44"/>
      <c r="G316" s="31" t="s">
        <v>3</v>
      </c>
      <c r="H316" s="36" t="s">
        <v>0</v>
      </c>
      <c r="I316" s="14">
        <v>200</v>
      </c>
      <c r="J316" s="24">
        <v>-125000</v>
      </c>
    </row>
    <row r="317" spans="1:10" ht="63" x14ac:dyDescent="0.25">
      <c r="A317" s="15"/>
      <c r="B317" s="27"/>
      <c r="C317" s="27"/>
      <c r="D317" s="27"/>
      <c r="E317" s="27"/>
      <c r="F317" s="28"/>
      <c r="G317" s="31" t="s">
        <v>855</v>
      </c>
      <c r="H317" s="36" t="s">
        <v>856</v>
      </c>
      <c r="I317" s="14"/>
      <c r="J317" s="24">
        <v>50000000</v>
      </c>
    </row>
    <row r="318" spans="1:10" ht="15.75" x14ac:dyDescent="0.25">
      <c r="A318" s="15"/>
      <c r="B318" s="27"/>
      <c r="C318" s="27"/>
      <c r="D318" s="27"/>
      <c r="E318" s="27"/>
      <c r="F318" s="28"/>
      <c r="G318" s="31" t="s">
        <v>39</v>
      </c>
      <c r="H318" s="36"/>
      <c r="I318" s="14">
        <v>500</v>
      </c>
      <c r="J318" s="24">
        <v>50000000</v>
      </c>
    </row>
    <row r="319" spans="1:10" ht="50.25" customHeight="1" x14ac:dyDescent="0.25">
      <c r="A319" s="15"/>
      <c r="B319" s="48" t="s">
        <v>398</v>
      </c>
      <c r="C319" s="48"/>
      <c r="D319" s="48"/>
      <c r="E319" s="48"/>
      <c r="F319" s="49"/>
      <c r="G319" s="17" t="s">
        <v>861</v>
      </c>
      <c r="H319" s="37" t="s">
        <v>397</v>
      </c>
      <c r="I319" s="16" t="s">
        <v>0</v>
      </c>
      <c r="J319" s="23">
        <v>5000000</v>
      </c>
    </row>
    <row r="320" spans="1:10" ht="31.5" x14ac:dyDescent="0.25">
      <c r="A320" s="15"/>
      <c r="B320" s="43" t="s">
        <v>396</v>
      </c>
      <c r="C320" s="43"/>
      <c r="D320" s="43"/>
      <c r="E320" s="43"/>
      <c r="F320" s="44"/>
      <c r="G320" s="31" t="s">
        <v>395</v>
      </c>
      <c r="H320" s="36" t="s">
        <v>394</v>
      </c>
      <c r="I320" s="14" t="s">
        <v>0</v>
      </c>
      <c r="J320" s="24">
        <v>5000000</v>
      </c>
    </row>
    <row r="321" spans="1:10" ht="33.75" customHeight="1" x14ac:dyDescent="0.25">
      <c r="A321" s="15"/>
      <c r="B321" s="43">
        <v>400</v>
      </c>
      <c r="C321" s="43"/>
      <c r="D321" s="43"/>
      <c r="E321" s="43"/>
      <c r="F321" s="44"/>
      <c r="G321" s="31" t="s">
        <v>97</v>
      </c>
      <c r="H321" s="36" t="s">
        <v>0</v>
      </c>
      <c r="I321" s="14">
        <v>400</v>
      </c>
      <c r="J321" s="24">
        <v>5000000</v>
      </c>
    </row>
    <row r="322" spans="1:10" ht="47.25" x14ac:dyDescent="0.25">
      <c r="A322" s="15"/>
      <c r="B322" s="50" t="s">
        <v>393</v>
      </c>
      <c r="C322" s="50"/>
      <c r="D322" s="50"/>
      <c r="E322" s="50"/>
      <c r="F322" s="51"/>
      <c r="G322" s="19" t="s">
        <v>392</v>
      </c>
      <c r="H322" s="38" t="s">
        <v>391</v>
      </c>
      <c r="I322" s="18" t="s">
        <v>0</v>
      </c>
      <c r="J322" s="22">
        <v>79749000</v>
      </c>
    </row>
    <row r="323" spans="1:10" ht="47.25" x14ac:dyDescent="0.25">
      <c r="A323" s="15"/>
      <c r="B323" s="48" t="s">
        <v>390</v>
      </c>
      <c r="C323" s="48"/>
      <c r="D323" s="48"/>
      <c r="E323" s="48"/>
      <c r="F323" s="49"/>
      <c r="G323" s="17" t="s">
        <v>389</v>
      </c>
      <c r="H323" s="37" t="s">
        <v>388</v>
      </c>
      <c r="I323" s="16" t="s">
        <v>0</v>
      </c>
      <c r="J323" s="23">
        <v>-67927000</v>
      </c>
    </row>
    <row r="324" spans="1:10" ht="47.25" x14ac:dyDescent="0.25">
      <c r="A324" s="15"/>
      <c r="B324" s="43" t="s">
        <v>387</v>
      </c>
      <c r="C324" s="43"/>
      <c r="D324" s="43"/>
      <c r="E324" s="43"/>
      <c r="F324" s="44"/>
      <c r="G324" s="31" t="s">
        <v>386</v>
      </c>
      <c r="H324" s="36" t="s">
        <v>385</v>
      </c>
      <c r="I324" s="14" t="s">
        <v>0</v>
      </c>
      <c r="J324" s="24">
        <v>-67927000</v>
      </c>
    </row>
    <row r="325" spans="1:10" ht="31.5" x14ac:dyDescent="0.25">
      <c r="A325" s="15"/>
      <c r="B325" s="43">
        <v>200</v>
      </c>
      <c r="C325" s="43"/>
      <c r="D325" s="43"/>
      <c r="E325" s="43"/>
      <c r="F325" s="44"/>
      <c r="G325" s="31" t="s">
        <v>3</v>
      </c>
      <c r="H325" s="36" t="s">
        <v>0</v>
      </c>
      <c r="I325" s="14">
        <v>200</v>
      </c>
      <c r="J325" s="24">
        <v>-227000</v>
      </c>
    </row>
    <row r="326" spans="1:10" ht="39" customHeight="1" x14ac:dyDescent="0.25">
      <c r="A326" s="15"/>
      <c r="B326" s="43">
        <v>400</v>
      </c>
      <c r="C326" s="43"/>
      <c r="D326" s="43"/>
      <c r="E326" s="43"/>
      <c r="F326" s="44"/>
      <c r="G326" s="31" t="s">
        <v>97</v>
      </c>
      <c r="H326" s="36" t="s">
        <v>0</v>
      </c>
      <c r="I326" s="14">
        <v>400</v>
      </c>
      <c r="J326" s="24">
        <v>-67700000</v>
      </c>
    </row>
    <row r="327" spans="1:10" ht="47.25" x14ac:dyDescent="0.25">
      <c r="A327" s="15"/>
      <c r="B327" s="48" t="s">
        <v>384</v>
      </c>
      <c r="C327" s="48"/>
      <c r="D327" s="48"/>
      <c r="E327" s="48"/>
      <c r="F327" s="49"/>
      <c r="G327" s="17" t="s">
        <v>383</v>
      </c>
      <c r="H327" s="37" t="s">
        <v>382</v>
      </c>
      <c r="I327" s="16" t="s">
        <v>0</v>
      </c>
      <c r="J327" s="23">
        <v>148676000</v>
      </c>
    </row>
    <row r="328" spans="1:10" ht="63" x14ac:dyDescent="0.25">
      <c r="A328" s="15"/>
      <c r="B328" s="43" t="s">
        <v>381</v>
      </c>
      <c r="C328" s="43"/>
      <c r="D328" s="43"/>
      <c r="E328" s="43"/>
      <c r="F328" s="44"/>
      <c r="G328" s="31" t="s">
        <v>380</v>
      </c>
      <c r="H328" s="36" t="s">
        <v>379</v>
      </c>
      <c r="I328" s="14" t="s">
        <v>0</v>
      </c>
      <c r="J328" s="24">
        <v>150576000</v>
      </c>
    </row>
    <row r="329" spans="1:10" ht="15.75" x14ac:dyDescent="0.25">
      <c r="A329" s="15"/>
      <c r="B329" s="43">
        <v>500</v>
      </c>
      <c r="C329" s="43"/>
      <c r="D329" s="43"/>
      <c r="E329" s="43"/>
      <c r="F329" s="44"/>
      <c r="G329" s="31" t="s">
        <v>39</v>
      </c>
      <c r="H329" s="36" t="s">
        <v>0</v>
      </c>
      <c r="I329" s="14">
        <v>500</v>
      </c>
      <c r="J329" s="24">
        <v>10000000</v>
      </c>
    </row>
    <row r="330" spans="1:10" ht="15.75" x14ac:dyDescent="0.25">
      <c r="A330" s="15"/>
      <c r="B330" s="43">
        <v>800</v>
      </c>
      <c r="C330" s="43"/>
      <c r="D330" s="43"/>
      <c r="E330" s="43"/>
      <c r="F330" s="44"/>
      <c r="G330" s="31" t="s">
        <v>1</v>
      </c>
      <c r="H330" s="36" t="s">
        <v>0</v>
      </c>
      <c r="I330" s="14">
        <v>800</v>
      </c>
      <c r="J330" s="24">
        <v>140576000</v>
      </c>
    </row>
    <row r="331" spans="1:10" ht="50.25" customHeight="1" x14ac:dyDescent="0.25">
      <c r="A331" s="15"/>
      <c r="B331" s="43" t="s">
        <v>378</v>
      </c>
      <c r="C331" s="43"/>
      <c r="D331" s="43"/>
      <c r="E331" s="43"/>
      <c r="F331" s="44"/>
      <c r="G331" s="31" t="s">
        <v>377</v>
      </c>
      <c r="H331" s="36" t="s">
        <v>376</v>
      </c>
      <c r="I331" s="14" t="s">
        <v>0</v>
      </c>
      <c r="J331" s="24">
        <v>-1900000</v>
      </c>
    </row>
    <row r="332" spans="1:10" ht="31.5" x14ac:dyDescent="0.25">
      <c r="A332" s="15"/>
      <c r="B332" s="43">
        <v>200</v>
      </c>
      <c r="C332" s="43"/>
      <c r="D332" s="43"/>
      <c r="E332" s="43"/>
      <c r="F332" s="44"/>
      <c r="G332" s="31" t="s">
        <v>3</v>
      </c>
      <c r="H332" s="36" t="s">
        <v>0</v>
      </c>
      <c r="I332" s="14">
        <v>200</v>
      </c>
      <c r="J332" s="24">
        <v>-710000</v>
      </c>
    </row>
    <row r="333" spans="1:10" ht="15.75" x14ac:dyDescent="0.25">
      <c r="A333" s="15"/>
      <c r="B333" s="43">
        <v>800</v>
      </c>
      <c r="C333" s="43"/>
      <c r="D333" s="43"/>
      <c r="E333" s="43"/>
      <c r="F333" s="44"/>
      <c r="G333" s="31" t="s">
        <v>1</v>
      </c>
      <c r="H333" s="36" t="s">
        <v>0</v>
      </c>
      <c r="I333" s="14">
        <v>800</v>
      </c>
      <c r="J333" s="24">
        <v>-1190000</v>
      </c>
    </row>
    <row r="334" spans="1:10" ht="47.25" x14ac:dyDescent="0.25">
      <c r="A334" s="15"/>
      <c r="B334" s="48" t="s">
        <v>375</v>
      </c>
      <c r="C334" s="48"/>
      <c r="D334" s="48"/>
      <c r="E334" s="48"/>
      <c r="F334" s="49"/>
      <c r="G334" s="17" t="s">
        <v>374</v>
      </c>
      <c r="H334" s="37" t="s">
        <v>373</v>
      </c>
      <c r="I334" s="16" t="s">
        <v>0</v>
      </c>
      <c r="J334" s="23">
        <v>-1000000</v>
      </c>
    </row>
    <row r="335" spans="1:10" ht="78.75" x14ac:dyDescent="0.25">
      <c r="A335" s="15"/>
      <c r="B335" s="43" t="s">
        <v>372</v>
      </c>
      <c r="C335" s="43"/>
      <c r="D335" s="43"/>
      <c r="E335" s="43"/>
      <c r="F335" s="44"/>
      <c r="G335" s="31" t="s">
        <v>371</v>
      </c>
      <c r="H335" s="36" t="s">
        <v>370</v>
      </c>
      <c r="I335" s="14" t="s">
        <v>0</v>
      </c>
      <c r="J335" s="24" t="s">
        <v>0</v>
      </c>
    </row>
    <row r="336" spans="1:10" ht="81" customHeight="1" x14ac:dyDescent="0.25">
      <c r="A336" s="15"/>
      <c r="B336" s="43">
        <v>100</v>
      </c>
      <c r="C336" s="43"/>
      <c r="D336" s="43"/>
      <c r="E336" s="43"/>
      <c r="F336" s="44"/>
      <c r="G336" s="31" t="s">
        <v>4</v>
      </c>
      <c r="H336" s="36" t="s">
        <v>0</v>
      </c>
      <c r="I336" s="14">
        <v>100</v>
      </c>
      <c r="J336" s="24">
        <v>85000</v>
      </c>
    </row>
    <row r="337" spans="1:10" ht="31.5" x14ac:dyDescent="0.25">
      <c r="A337" s="15"/>
      <c r="B337" s="43">
        <v>200</v>
      </c>
      <c r="C337" s="43"/>
      <c r="D337" s="43"/>
      <c r="E337" s="43"/>
      <c r="F337" s="44"/>
      <c r="G337" s="31" t="s">
        <v>3</v>
      </c>
      <c r="H337" s="36" t="s">
        <v>0</v>
      </c>
      <c r="I337" s="14">
        <v>200</v>
      </c>
      <c r="J337" s="24">
        <v>-85000</v>
      </c>
    </row>
    <row r="338" spans="1:10" ht="78.75" x14ac:dyDescent="0.25">
      <c r="A338" s="15"/>
      <c r="B338" s="43" t="s">
        <v>369</v>
      </c>
      <c r="C338" s="43"/>
      <c r="D338" s="43"/>
      <c r="E338" s="43"/>
      <c r="F338" s="44"/>
      <c r="G338" s="31" t="s">
        <v>368</v>
      </c>
      <c r="H338" s="36" t="s">
        <v>367</v>
      </c>
      <c r="I338" s="14" t="s">
        <v>0</v>
      </c>
      <c r="J338" s="24">
        <v>-1000000</v>
      </c>
    </row>
    <row r="339" spans="1:10" ht="47.25" x14ac:dyDescent="0.25">
      <c r="A339" s="15"/>
      <c r="B339" s="43">
        <v>600</v>
      </c>
      <c r="C339" s="43"/>
      <c r="D339" s="43"/>
      <c r="E339" s="43"/>
      <c r="F339" s="44"/>
      <c r="G339" s="31" t="s">
        <v>2</v>
      </c>
      <c r="H339" s="36" t="s">
        <v>0</v>
      </c>
      <c r="I339" s="14">
        <v>600</v>
      </c>
      <c r="J339" s="24">
        <v>-1000000</v>
      </c>
    </row>
    <row r="340" spans="1:10" ht="47.25" x14ac:dyDescent="0.25">
      <c r="A340" s="15"/>
      <c r="B340" s="50" t="s">
        <v>366</v>
      </c>
      <c r="C340" s="50"/>
      <c r="D340" s="50"/>
      <c r="E340" s="50"/>
      <c r="F340" s="51"/>
      <c r="G340" s="19" t="s">
        <v>365</v>
      </c>
      <c r="H340" s="38" t="s">
        <v>364</v>
      </c>
      <c r="I340" s="18" t="s">
        <v>0</v>
      </c>
      <c r="J340" s="22">
        <v>-70485846</v>
      </c>
    </row>
    <row r="341" spans="1:10" ht="47.25" x14ac:dyDescent="0.25">
      <c r="A341" s="15"/>
      <c r="B341" s="48" t="s">
        <v>363</v>
      </c>
      <c r="C341" s="48"/>
      <c r="D341" s="48"/>
      <c r="E341" s="48"/>
      <c r="F341" s="49"/>
      <c r="G341" s="17" t="s">
        <v>362</v>
      </c>
      <c r="H341" s="37" t="s">
        <v>361</v>
      </c>
      <c r="I341" s="16" t="s">
        <v>0</v>
      </c>
      <c r="J341" s="23">
        <v>-70485846</v>
      </c>
    </row>
    <row r="342" spans="1:10" ht="63" x14ac:dyDescent="0.25">
      <c r="A342" s="15"/>
      <c r="B342" s="43" t="s">
        <v>360</v>
      </c>
      <c r="C342" s="43"/>
      <c r="D342" s="43"/>
      <c r="E342" s="43"/>
      <c r="F342" s="44"/>
      <c r="G342" s="31" t="s">
        <v>359</v>
      </c>
      <c r="H342" s="36" t="s">
        <v>358</v>
      </c>
      <c r="I342" s="14" t="s">
        <v>0</v>
      </c>
      <c r="J342" s="24">
        <v>-70485846</v>
      </c>
    </row>
    <row r="343" spans="1:10" ht="31.5" x14ac:dyDescent="0.25">
      <c r="A343" s="15"/>
      <c r="B343" s="43">
        <v>200</v>
      </c>
      <c r="C343" s="43"/>
      <c r="D343" s="43"/>
      <c r="E343" s="43"/>
      <c r="F343" s="44"/>
      <c r="G343" s="31" t="s">
        <v>3</v>
      </c>
      <c r="H343" s="36" t="s">
        <v>0</v>
      </c>
      <c r="I343" s="14">
        <v>200</v>
      </c>
      <c r="J343" s="24">
        <v>-685846</v>
      </c>
    </row>
    <row r="344" spans="1:10" ht="15.75" x14ac:dyDescent="0.25">
      <c r="A344" s="15"/>
      <c r="B344" s="43">
        <v>800</v>
      </c>
      <c r="C344" s="43"/>
      <c r="D344" s="43"/>
      <c r="E344" s="43"/>
      <c r="F344" s="44"/>
      <c r="G344" s="31" t="s">
        <v>1</v>
      </c>
      <c r="H344" s="36" t="s">
        <v>0</v>
      </c>
      <c r="I344" s="14">
        <v>800</v>
      </c>
      <c r="J344" s="24">
        <v>-69800000</v>
      </c>
    </row>
    <row r="345" spans="1:10" ht="47.25" x14ac:dyDescent="0.25">
      <c r="A345" s="15"/>
      <c r="B345" s="50" t="s">
        <v>357</v>
      </c>
      <c r="C345" s="50"/>
      <c r="D345" s="50"/>
      <c r="E345" s="50"/>
      <c r="F345" s="51"/>
      <c r="G345" s="19" t="s">
        <v>356</v>
      </c>
      <c r="H345" s="38" t="s">
        <v>355</v>
      </c>
      <c r="I345" s="18" t="s">
        <v>0</v>
      </c>
      <c r="J345" s="22">
        <v>-4118654</v>
      </c>
    </row>
    <row r="346" spans="1:10" ht="63" x14ac:dyDescent="0.25">
      <c r="A346" s="15"/>
      <c r="B346" s="48" t="s">
        <v>354</v>
      </c>
      <c r="C346" s="48"/>
      <c r="D346" s="48"/>
      <c r="E346" s="48"/>
      <c r="F346" s="49"/>
      <c r="G346" s="17" t="s">
        <v>353</v>
      </c>
      <c r="H346" s="37" t="s">
        <v>352</v>
      </c>
      <c r="I346" s="16" t="s">
        <v>0</v>
      </c>
      <c r="J346" s="23">
        <v>-3651854</v>
      </c>
    </row>
    <row r="347" spans="1:10" ht="63" x14ac:dyDescent="0.25">
      <c r="A347" s="15"/>
      <c r="B347" s="43" t="s">
        <v>351</v>
      </c>
      <c r="C347" s="43"/>
      <c r="D347" s="43"/>
      <c r="E347" s="43"/>
      <c r="F347" s="44"/>
      <c r="G347" s="31" t="s">
        <v>350</v>
      </c>
      <c r="H347" s="36" t="s">
        <v>349</v>
      </c>
      <c r="I347" s="14" t="s">
        <v>0</v>
      </c>
      <c r="J347" s="24">
        <v>-3651854</v>
      </c>
    </row>
    <row r="348" spans="1:10" ht="31.5" x14ac:dyDescent="0.25">
      <c r="A348" s="15"/>
      <c r="B348" s="43">
        <v>200</v>
      </c>
      <c r="C348" s="43"/>
      <c r="D348" s="43"/>
      <c r="E348" s="43"/>
      <c r="F348" s="44"/>
      <c r="G348" s="31" t="s">
        <v>3</v>
      </c>
      <c r="H348" s="36" t="s">
        <v>0</v>
      </c>
      <c r="I348" s="14">
        <v>200</v>
      </c>
      <c r="J348" s="24">
        <v>-33200</v>
      </c>
    </row>
    <row r="349" spans="1:10" ht="15.75" x14ac:dyDescent="0.25">
      <c r="A349" s="15"/>
      <c r="B349" s="43">
        <v>500</v>
      </c>
      <c r="C349" s="43"/>
      <c r="D349" s="43"/>
      <c r="E349" s="43"/>
      <c r="F349" s="44"/>
      <c r="G349" s="31" t="s">
        <v>39</v>
      </c>
      <c r="H349" s="36" t="s">
        <v>0</v>
      </c>
      <c r="I349" s="14">
        <v>500</v>
      </c>
      <c r="J349" s="24">
        <v>-290000</v>
      </c>
    </row>
    <row r="350" spans="1:10" ht="47.25" x14ac:dyDescent="0.25">
      <c r="A350" s="15"/>
      <c r="B350" s="43">
        <v>600</v>
      </c>
      <c r="C350" s="43"/>
      <c r="D350" s="43"/>
      <c r="E350" s="43"/>
      <c r="F350" s="44"/>
      <c r="G350" s="31" t="s">
        <v>2</v>
      </c>
      <c r="H350" s="36" t="s">
        <v>0</v>
      </c>
      <c r="I350" s="14">
        <v>600</v>
      </c>
      <c r="J350" s="24">
        <v>-3328654</v>
      </c>
    </row>
    <row r="351" spans="1:10" ht="47.25" x14ac:dyDescent="0.25">
      <c r="A351" s="15"/>
      <c r="B351" s="48" t="s">
        <v>348</v>
      </c>
      <c r="C351" s="48"/>
      <c r="D351" s="48"/>
      <c r="E351" s="48"/>
      <c r="F351" s="49"/>
      <c r="G351" s="17" t="s">
        <v>347</v>
      </c>
      <c r="H351" s="37" t="s">
        <v>346</v>
      </c>
      <c r="I351" s="16" t="s">
        <v>0</v>
      </c>
      <c r="J351" s="23">
        <v>-463908</v>
      </c>
    </row>
    <row r="352" spans="1:10" ht="47.25" x14ac:dyDescent="0.25">
      <c r="A352" s="15"/>
      <c r="B352" s="43" t="s">
        <v>345</v>
      </c>
      <c r="C352" s="43"/>
      <c r="D352" s="43"/>
      <c r="E352" s="43"/>
      <c r="F352" s="44"/>
      <c r="G352" s="31" t="s">
        <v>344</v>
      </c>
      <c r="H352" s="36" t="s">
        <v>343</v>
      </c>
      <c r="I352" s="14" t="s">
        <v>0</v>
      </c>
      <c r="J352" s="24">
        <v>-463908</v>
      </c>
    </row>
    <row r="353" spans="1:10" ht="31.5" x14ac:dyDescent="0.25">
      <c r="A353" s="15"/>
      <c r="B353" s="43">
        <v>200</v>
      </c>
      <c r="C353" s="43"/>
      <c r="D353" s="43"/>
      <c r="E353" s="43"/>
      <c r="F353" s="44"/>
      <c r="G353" s="31" t="s">
        <v>3</v>
      </c>
      <c r="H353" s="36" t="s">
        <v>0</v>
      </c>
      <c r="I353" s="14">
        <v>200</v>
      </c>
      <c r="J353" s="24">
        <v>-5000</v>
      </c>
    </row>
    <row r="354" spans="1:10" ht="47.25" x14ac:dyDescent="0.25">
      <c r="A354" s="15"/>
      <c r="B354" s="43">
        <v>600</v>
      </c>
      <c r="C354" s="43"/>
      <c r="D354" s="43"/>
      <c r="E354" s="43"/>
      <c r="F354" s="44"/>
      <c r="G354" s="31" t="s">
        <v>2</v>
      </c>
      <c r="H354" s="36" t="s">
        <v>0</v>
      </c>
      <c r="I354" s="14">
        <v>600</v>
      </c>
      <c r="J354" s="24">
        <v>-458908</v>
      </c>
    </row>
    <row r="355" spans="1:10" ht="31.5" x14ac:dyDescent="0.25">
      <c r="A355" s="15"/>
      <c r="B355" s="48" t="s">
        <v>342</v>
      </c>
      <c r="C355" s="48"/>
      <c r="D355" s="48"/>
      <c r="E355" s="48"/>
      <c r="F355" s="49"/>
      <c r="G355" s="17" t="s">
        <v>341</v>
      </c>
      <c r="H355" s="37" t="s">
        <v>340</v>
      </c>
      <c r="I355" s="16" t="s">
        <v>0</v>
      </c>
      <c r="J355" s="23">
        <v>-2892</v>
      </c>
    </row>
    <row r="356" spans="1:10" ht="47.25" x14ac:dyDescent="0.25">
      <c r="A356" s="15"/>
      <c r="B356" s="43" t="s">
        <v>339</v>
      </c>
      <c r="C356" s="43"/>
      <c r="D356" s="43"/>
      <c r="E356" s="43"/>
      <c r="F356" s="44"/>
      <c r="G356" s="31" t="s">
        <v>338</v>
      </c>
      <c r="H356" s="36" t="s">
        <v>337</v>
      </c>
      <c r="I356" s="14" t="s">
        <v>0</v>
      </c>
      <c r="J356" s="24">
        <v>-2892</v>
      </c>
    </row>
    <row r="357" spans="1:10" ht="31.5" x14ac:dyDescent="0.25">
      <c r="A357" s="15"/>
      <c r="B357" s="43">
        <v>200</v>
      </c>
      <c r="C357" s="43"/>
      <c r="D357" s="43"/>
      <c r="E357" s="43"/>
      <c r="F357" s="44"/>
      <c r="G357" s="31" t="s">
        <v>3</v>
      </c>
      <c r="H357" s="36" t="s">
        <v>0</v>
      </c>
      <c r="I357" s="14">
        <v>200</v>
      </c>
      <c r="J357" s="24">
        <v>-2892</v>
      </c>
    </row>
    <row r="358" spans="1:10" ht="33" customHeight="1" x14ac:dyDescent="0.25">
      <c r="A358" s="15"/>
      <c r="B358" s="50" t="s">
        <v>336</v>
      </c>
      <c r="C358" s="50"/>
      <c r="D358" s="50"/>
      <c r="E358" s="50"/>
      <c r="F358" s="51"/>
      <c r="G358" s="19" t="s">
        <v>335</v>
      </c>
      <c r="H358" s="38" t="s">
        <v>334</v>
      </c>
      <c r="I358" s="18" t="s">
        <v>0</v>
      </c>
      <c r="J358" s="22">
        <v>8588689</v>
      </c>
    </row>
    <row r="359" spans="1:10" ht="47.25" x14ac:dyDescent="0.25">
      <c r="A359" s="15"/>
      <c r="B359" s="48" t="s">
        <v>333</v>
      </c>
      <c r="C359" s="48"/>
      <c r="D359" s="48"/>
      <c r="E359" s="48"/>
      <c r="F359" s="49"/>
      <c r="G359" s="17" t="s">
        <v>332</v>
      </c>
      <c r="H359" s="37" t="s">
        <v>331</v>
      </c>
      <c r="I359" s="16" t="s">
        <v>0</v>
      </c>
      <c r="J359" s="23">
        <v>22668975</v>
      </c>
    </row>
    <row r="360" spans="1:10" ht="63" x14ac:dyDescent="0.25">
      <c r="A360" s="15"/>
      <c r="B360" s="43" t="s">
        <v>330</v>
      </c>
      <c r="C360" s="43"/>
      <c r="D360" s="43"/>
      <c r="E360" s="43"/>
      <c r="F360" s="44"/>
      <c r="G360" s="31" t="s">
        <v>329</v>
      </c>
      <c r="H360" s="36" t="s">
        <v>328</v>
      </c>
      <c r="I360" s="14" t="s">
        <v>0</v>
      </c>
      <c r="J360" s="24">
        <v>22849561</v>
      </c>
    </row>
    <row r="361" spans="1:10" ht="47.25" x14ac:dyDescent="0.25">
      <c r="A361" s="15"/>
      <c r="B361" s="43">
        <v>600</v>
      </c>
      <c r="C361" s="43"/>
      <c r="D361" s="43"/>
      <c r="E361" s="43"/>
      <c r="F361" s="44"/>
      <c r="G361" s="31" t="s">
        <v>2</v>
      </c>
      <c r="H361" s="36" t="s">
        <v>0</v>
      </c>
      <c r="I361" s="14">
        <v>600</v>
      </c>
      <c r="J361" s="24">
        <v>22849561</v>
      </c>
    </row>
    <row r="362" spans="1:10" ht="47.25" x14ac:dyDescent="0.25">
      <c r="A362" s="15"/>
      <c r="B362" s="43" t="s">
        <v>327</v>
      </c>
      <c r="C362" s="43"/>
      <c r="D362" s="43"/>
      <c r="E362" s="43"/>
      <c r="F362" s="44"/>
      <c r="G362" s="31" t="s">
        <v>326</v>
      </c>
      <c r="H362" s="36" t="s">
        <v>325</v>
      </c>
      <c r="I362" s="14" t="s">
        <v>0</v>
      </c>
      <c r="J362" s="24">
        <v>-11578</v>
      </c>
    </row>
    <row r="363" spans="1:10" ht="31.5" x14ac:dyDescent="0.25">
      <c r="A363" s="15"/>
      <c r="B363" s="43">
        <v>200</v>
      </c>
      <c r="C363" s="43"/>
      <c r="D363" s="43"/>
      <c r="E363" s="43"/>
      <c r="F363" s="44"/>
      <c r="G363" s="31" t="s">
        <v>3</v>
      </c>
      <c r="H363" s="36" t="s">
        <v>0</v>
      </c>
      <c r="I363" s="14">
        <v>200</v>
      </c>
      <c r="J363" s="24">
        <v>-11578</v>
      </c>
    </row>
    <row r="364" spans="1:10" ht="47.25" x14ac:dyDescent="0.25">
      <c r="A364" s="15"/>
      <c r="B364" s="43" t="s">
        <v>324</v>
      </c>
      <c r="C364" s="43"/>
      <c r="D364" s="43"/>
      <c r="E364" s="43"/>
      <c r="F364" s="44"/>
      <c r="G364" s="31" t="s">
        <v>323</v>
      </c>
      <c r="H364" s="36" t="s">
        <v>322</v>
      </c>
      <c r="I364" s="14" t="s">
        <v>0</v>
      </c>
      <c r="J364" s="24">
        <v>-169008</v>
      </c>
    </row>
    <row r="365" spans="1:10" ht="31.5" x14ac:dyDescent="0.25">
      <c r="A365" s="15"/>
      <c r="B365" s="43">
        <v>200</v>
      </c>
      <c r="C365" s="43"/>
      <c r="D365" s="43"/>
      <c r="E365" s="43"/>
      <c r="F365" s="44"/>
      <c r="G365" s="31" t="s">
        <v>3</v>
      </c>
      <c r="H365" s="36" t="s">
        <v>0</v>
      </c>
      <c r="I365" s="14">
        <v>200</v>
      </c>
      <c r="J365" s="24">
        <v>-169008</v>
      </c>
    </row>
    <row r="366" spans="1:10" ht="47.25" x14ac:dyDescent="0.25">
      <c r="A366" s="15"/>
      <c r="B366" s="48" t="s">
        <v>321</v>
      </c>
      <c r="C366" s="48"/>
      <c r="D366" s="48"/>
      <c r="E366" s="48"/>
      <c r="F366" s="49"/>
      <c r="G366" s="17" t="s">
        <v>320</v>
      </c>
      <c r="H366" s="37" t="s">
        <v>319</v>
      </c>
      <c r="I366" s="16" t="s">
        <v>0</v>
      </c>
      <c r="J366" s="23">
        <v>-14080286</v>
      </c>
    </row>
    <row r="367" spans="1:10" ht="47.25" x14ac:dyDescent="0.25">
      <c r="A367" s="15"/>
      <c r="B367" s="43" t="s">
        <v>318</v>
      </c>
      <c r="C367" s="43"/>
      <c r="D367" s="43"/>
      <c r="E367" s="43"/>
      <c r="F367" s="44"/>
      <c r="G367" s="31" t="s">
        <v>317</v>
      </c>
      <c r="H367" s="36" t="s">
        <v>316</v>
      </c>
      <c r="I367" s="14" t="s">
        <v>0</v>
      </c>
      <c r="J367" s="24">
        <v>1690500</v>
      </c>
    </row>
    <row r="368" spans="1:10" ht="31.5" x14ac:dyDescent="0.25">
      <c r="A368" s="15"/>
      <c r="B368" s="43">
        <v>200</v>
      </c>
      <c r="C368" s="43"/>
      <c r="D368" s="43"/>
      <c r="E368" s="43"/>
      <c r="F368" s="44"/>
      <c r="G368" s="31" t="s">
        <v>3</v>
      </c>
      <c r="H368" s="36" t="s">
        <v>0</v>
      </c>
      <c r="I368" s="14">
        <v>200</v>
      </c>
      <c r="J368" s="24">
        <v>1690500</v>
      </c>
    </row>
    <row r="369" spans="1:10" ht="63" x14ac:dyDescent="0.25">
      <c r="A369" s="15"/>
      <c r="B369" s="43" t="s">
        <v>315</v>
      </c>
      <c r="C369" s="43"/>
      <c r="D369" s="43"/>
      <c r="E369" s="43"/>
      <c r="F369" s="44"/>
      <c r="G369" s="31" t="s">
        <v>314</v>
      </c>
      <c r="H369" s="36" t="s">
        <v>313</v>
      </c>
      <c r="I369" s="14" t="s">
        <v>0</v>
      </c>
      <c r="J369" s="24">
        <v>445600</v>
      </c>
    </row>
    <row r="370" spans="1:10" ht="31.5" x14ac:dyDescent="0.25">
      <c r="A370" s="15"/>
      <c r="B370" s="43">
        <v>200</v>
      </c>
      <c r="C370" s="43"/>
      <c r="D370" s="43"/>
      <c r="E370" s="43"/>
      <c r="F370" s="44"/>
      <c r="G370" s="31" t="s">
        <v>3</v>
      </c>
      <c r="H370" s="36" t="s">
        <v>0</v>
      </c>
      <c r="I370" s="14">
        <v>200</v>
      </c>
      <c r="J370" s="24">
        <v>445600</v>
      </c>
    </row>
    <row r="371" spans="1:10" ht="47.25" x14ac:dyDescent="0.25">
      <c r="A371" s="15"/>
      <c r="B371" s="43" t="s">
        <v>312</v>
      </c>
      <c r="C371" s="43"/>
      <c r="D371" s="43"/>
      <c r="E371" s="43"/>
      <c r="F371" s="44"/>
      <c r="G371" s="31" t="s">
        <v>311</v>
      </c>
      <c r="H371" s="36" t="s">
        <v>310</v>
      </c>
      <c r="I371" s="14" t="s">
        <v>0</v>
      </c>
      <c r="J371" s="24">
        <v>-16216386</v>
      </c>
    </row>
    <row r="372" spans="1:10" ht="31.5" x14ac:dyDescent="0.25">
      <c r="A372" s="15"/>
      <c r="B372" s="43">
        <v>200</v>
      </c>
      <c r="C372" s="43"/>
      <c r="D372" s="43"/>
      <c r="E372" s="43"/>
      <c r="F372" s="44"/>
      <c r="G372" s="31" t="s">
        <v>3</v>
      </c>
      <c r="H372" s="36" t="s">
        <v>0</v>
      </c>
      <c r="I372" s="14">
        <v>200</v>
      </c>
      <c r="J372" s="24">
        <v>-16408666</v>
      </c>
    </row>
    <row r="373" spans="1:10" ht="47.25" x14ac:dyDescent="0.25">
      <c r="A373" s="15"/>
      <c r="B373" s="43">
        <v>600</v>
      </c>
      <c r="C373" s="43"/>
      <c r="D373" s="43"/>
      <c r="E373" s="43"/>
      <c r="F373" s="44"/>
      <c r="G373" s="31" t="s">
        <v>2</v>
      </c>
      <c r="H373" s="36" t="s">
        <v>0</v>
      </c>
      <c r="I373" s="14">
        <v>600</v>
      </c>
      <c r="J373" s="24">
        <v>192280</v>
      </c>
    </row>
    <row r="374" spans="1:10" ht="47.25" x14ac:dyDescent="0.25">
      <c r="A374" s="15"/>
      <c r="B374" s="50" t="s">
        <v>309</v>
      </c>
      <c r="C374" s="50"/>
      <c r="D374" s="50"/>
      <c r="E374" s="50"/>
      <c r="F374" s="51"/>
      <c r="G374" s="19" t="s">
        <v>308</v>
      </c>
      <c r="H374" s="38" t="s">
        <v>307</v>
      </c>
      <c r="I374" s="18" t="s">
        <v>0</v>
      </c>
      <c r="J374" s="22">
        <v>145063000</v>
      </c>
    </row>
    <row r="375" spans="1:10" ht="47.25" x14ac:dyDescent="0.25">
      <c r="A375" s="15"/>
      <c r="B375" s="48" t="s">
        <v>306</v>
      </c>
      <c r="C375" s="48"/>
      <c r="D375" s="48"/>
      <c r="E375" s="48"/>
      <c r="F375" s="49"/>
      <c r="G375" s="17" t="s">
        <v>305</v>
      </c>
      <c r="H375" s="37" t="s">
        <v>304</v>
      </c>
      <c r="I375" s="16" t="s">
        <v>0</v>
      </c>
      <c r="J375" s="23" t="s">
        <v>0</v>
      </c>
    </row>
    <row r="376" spans="1:10" ht="78.75" x14ac:dyDescent="0.25">
      <c r="A376" s="15"/>
      <c r="B376" s="43" t="s">
        <v>303</v>
      </c>
      <c r="C376" s="43"/>
      <c r="D376" s="43"/>
      <c r="E376" s="43"/>
      <c r="F376" s="44"/>
      <c r="G376" s="31" t="s">
        <v>302</v>
      </c>
      <c r="H376" s="36" t="s">
        <v>301</v>
      </c>
      <c r="I376" s="14" t="s">
        <v>0</v>
      </c>
      <c r="J376" s="24">
        <v>6800000</v>
      </c>
    </row>
    <row r="377" spans="1:10" ht="31.5" x14ac:dyDescent="0.25">
      <c r="A377" s="15"/>
      <c r="B377" s="43">
        <v>200</v>
      </c>
      <c r="C377" s="43"/>
      <c r="D377" s="43"/>
      <c r="E377" s="43"/>
      <c r="F377" s="44"/>
      <c r="G377" s="31" t="s">
        <v>3</v>
      </c>
      <c r="H377" s="36" t="s">
        <v>0</v>
      </c>
      <c r="I377" s="14">
        <v>200</v>
      </c>
      <c r="J377" s="24">
        <v>6800000</v>
      </c>
    </row>
    <row r="378" spans="1:10" ht="94.5" x14ac:dyDescent="0.25">
      <c r="A378" s="15"/>
      <c r="B378" s="43" t="s">
        <v>300</v>
      </c>
      <c r="C378" s="43"/>
      <c r="D378" s="43"/>
      <c r="E378" s="43"/>
      <c r="F378" s="44"/>
      <c r="G378" s="31" t="s">
        <v>299</v>
      </c>
      <c r="H378" s="36" t="s">
        <v>298</v>
      </c>
      <c r="I378" s="14" t="s">
        <v>0</v>
      </c>
      <c r="J378" s="24">
        <v>3200000</v>
      </c>
    </row>
    <row r="379" spans="1:10" ht="31.5" x14ac:dyDescent="0.25">
      <c r="A379" s="15"/>
      <c r="B379" s="43">
        <v>200</v>
      </c>
      <c r="C379" s="43"/>
      <c r="D379" s="43"/>
      <c r="E379" s="43"/>
      <c r="F379" s="44"/>
      <c r="G379" s="31" t="s">
        <v>3</v>
      </c>
      <c r="H379" s="36" t="s">
        <v>0</v>
      </c>
      <c r="I379" s="14">
        <v>200</v>
      </c>
      <c r="J379" s="24">
        <v>2900000</v>
      </c>
    </row>
    <row r="380" spans="1:10" ht="15.75" x14ac:dyDescent="0.25">
      <c r="A380" s="15"/>
      <c r="B380" s="43">
        <v>800</v>
      </c>
      <c r="C380" s="43"/>
      <c r="D380" s="43"/>
      <c r="E380" s="43"/>
      <c r="F380" s="44"/>
      <c r="G380" s="31" t="s">
        <v>1</v>
      </c>
      <c r="H380" s="36" t="s">
        <v>0</v>
      </c>
      <c r="I380" s="14">
        <v>800</v>
      </c>
      <c r="J380" s="24">
        <v>300000</v>
      </c>
    </row>
    <row r="381" spans="1:10" ht="31.5" x14ac:dyDescent="0.25">
      <c r="A381" s="15"/>
      <c r="B381" s="43" t="s">
        <v>297</v>
      </c>
      <c r="C381" s="43"/>
      <c r="D381" s="43"/>
      <c r="E381" s="43"/>
      <c r="F381" s="44"/>
      <c r="G381" s="31" t="s">
        <v>296</v>
      </c>
      <c r="H381" s="36" t="s">
        <v>295</v>
      </c>
      <c r="I381" s="14" t="s">
        <v>0</v>
      </c>
      <c r="J381" s="24">
        <v>-10000000</v>
      </c>
    </row>
    <row r="382" spans="1:10" ht="31.5" x14ac:dyDescent="0.25">
      <c r="A382" s="15"/>
      <c r="B382" s="43">
        <v>200</v>
      </c>
      <c r="C382" s="43"/>
      <c r="D382" s="43"/>
      <c r="E382" s="43"/>
      <c r="F382" s="44"/>
      <c r="G382" s="31" t="s">
        <v>3</v>
      </c>
      <c r="H382" s="36" t="s">
        <v>0</v>
      </c>
      <c r="I382" s="14">
        <v>200</v>
      </c>
      <c r="J382" s="24">
        <v>-10000000</v>
      </c>
    </row>
    <row r="383" spans="1:10" ht="31.5" x14ac:dyDescent="0.25">
      <c r="A383" s="15"/>
      <c r="B383" s="48" t="s">
        <v>294</v>
      </c>
      <c r="C383" s="48"/>
      <c r="D383" s="48"/>
      <c r="E383" s="48"/>
      <c r="F383" s="49"/>
      <c r="G383" s="17" t="s">
        <v>293</v>
      </c>
      <c r="H383" s="37" t="s">
        <v>292</v>
      </c>
      <c r="I383" s="16" t="s">
        <v>0</v>
      </c>
      <c r="J383" s="23">
        <v>154063000</v>
      </c>
    </row>
    <row r="384" spans="1:10" ht="78.75" x14ac:dyDescent="0.25">
      <c r="A384" s="15"/>
      <c r="B384" s="43" t="s">
        <v>291</v>
      </c>
      <c r="C384" s="43"/>
      <c r="D384" s="43"/>
      <c r="E384" s="43"/>
      <c r="F384" s="44"/>
      <c r="G384" s="31" t="s">
        <v>290</v>
      </c>
      <c r="H384" s="36" t="s">
        <v>289</v>
      </c>
      <c r="I384" s="14" t="s">
        <v>0</v>
      </c>
      <c r="J384" s="24">
        <v>-4437000</v>
      </c>
    </row>
    <row r="385" spans="1:10" ht="15.75" x14ac:dyDescent="0.25">
      <c r="A385" s="15"/>
      <c r="B385" s="43">
        <v>800</v>
      </c>
      <c r="C385" s="43"/>
      <c r="D385" s="43"/>
      <c r="E385" s="43"/>
      <c r="F385" s="44"/>
      <c r="G385" s="31" t="s">
        <v>1</v>
      </c>
      <c r="H385" s="36" t="s">
        <v>0</v>
      </c>
      <c r="I385" s="14">
        <v>800</v>
      </c>
      <c r="J385" s="24">
        <v>-4437000</v>
      </c>
    </row>
    <row r="386" spans="1:10" ht="126" x14ac:dyDescent="0.25">
      <c r="A386" s="15"/>
      <c r="B386" s="43" t="s">
        <v>288</v>
      </c>
      <c r="C386" s="43"/>
      <c r="D386" s="43"/>
      <c r="E386" s="43"/>
      <c r="F386" s="44"/>
      <c r="G386" s="31" t="s">
        <v>287</v>
      </c>
      <c r="H386" s="36" t="s">
        <v>286</v>
      </c>
      <c r="I386" s="14" t="s">
        <v>0</v>
      </c>
      <c r="J386" s="24">
        <v>13500000</v>
      </c>
    </row>
    <row r="387" spans="1:10" ht="15.75" x14ac:dyDescent="0.25">
      <c r="A387" s="15"/>
      <c r="B387" s="43">
        <v>800</v>
      </c>
      <c r="C387" s="43"/>
      <c r="D387" s="43"/>
      <c r="E387" s="43"/>
      <c r="F387" s="44"/>
      <c r="G387" s="31" t="s">
        <v>1</v>
      </c>
      <c r="H387" s="36" t="s">
        <v>0</v>
      </c>
      <c r="I387" s="14">
        <v>800</v>
      </c>
      <c r="J387" s="24">
        <v>13500000</v>
      </c>
    </row>
    <row r="388" spans="1:10" ht="63" x14ac:dyDescent="0.25">
      <c r="A388" s="15"/>
      <c r="B388" s="43" t="s">
        <v>285</v>
      </c>
      <c r="C388" s="43"/>
      <c r="D388" s="43"/>
      <c r="E388" s="43"/>
      <c r="F388" s="44"/>
      <c r="G388" s="31" t="s">
        <v>284</v>
      </c>
      <c r="H388" s="36" t="s">
        <v>283</v>
      </c>
      <c r="I388" s="14" t="s">
        <v>0</v>
      </c>
      <c r="J388" s="24">
        <v>28500</v>
      </c>
    </row>
    <row r="389" spans="1:10" ht="15.75" x14ac:dyDescent="0.25">
      <c r="A389" s="15"/>
      <c r="B389" s="43">
        <v>500</v>
      </c>
      <c r="C389" s="43"/>
      <c r="D389" s="43"/>
      <c r="E389" s="43"/>
      <c r="F389" s="44"/>
      <c r="G389" s="31" t="s">
        <v>39</v>
      </c>
      <c r="H389" s="36" t="s">
        <v>0</v>
      </c>
      <c r="I389" s="14">
        <v>500</v>
      </c>
      <c r="J389" s="24">
        <v>28500</v>
      </c>
    </row>
    <row r="390" spans="1:10" ht="63" x14ac:dyDescent="0.25">
      <c r="A390" s="15"/>
      <c r="B390" s="43" t="s">
        <v>282</v>
      </c>
      <c r="C390" s="43"/>
      <c r="D390" s="43"/>
      <c r="E390" s="43"/>
      <c r="F390" s="44"/>
      <c r="G390" s="31" t="s">
        <v>281</v>
      </c>
      <c r="H390" s="36" t="s">
        <v>280</v>
      </c>
      <c r="I390" s="14" t="s">
        <v>0</v>
      </c>
      <c r="J390" s="24">
        <v>57200</v>
      </c>
    </row>
    <row r="391" spans="1:10" ht="15.75" x14ac:dyDescent="0.25">
      <c r="A391" s="15"/>
      <c r="B391" s="43">
        <v>500</v>
      </c>
      <c r="C391" s="43"/>
      <c r="D391" s="43"/>
      <c r="E391" s="43"/>
      <c r="F391" s="44"/>
      <c r="G391" s="31" t="s">
        <v>39</v>
      </c>
      <c r="H391" s="36" t="s">
        <v>0</v>
      </c>
      <c r="I391" s="14">
        <v>500</v>
      </c>
      <c r="J391" s="24">
        <v>57200</v>
      </c>
    </row>
    <row r="392" spans="1:10" ht="110.25" x14ac:dyDescent="0.25">
      <c r="A392" s="15"/>
      <c r="B392" s="43" t="s">
        <v>279</v>
      </c>
      <c r="C392" s="43"/>
      <c r="D392" s="43"/>
      <c r="E392" s="43"/>
      <c r="F392" s="44"/>
      <c r="G392" s="31" t="s">
        <v>278</v>
      </c>
      <c r="H392" s="36" t="s">
        <v>277</v>
      </c>
      <c r="I392" s="14" t="s">
        <v>0</v>
      </c>
      <c r="J392" s="24">
        <v>146414300</v>
      </c>
    </row>
    <row r="393" spans="1:10" ht="15.75" x14ac:dyDescent="0.25">
      <c r="A393" s="15"/>
      <c r="B393" s="43">
        <v>800</v>
      </c>
      <c r="C393" s="43"/>
      <c r="D393" s="43"/>
      <c r="E393" s="43"/>
      <c r="F393" s="44"/>
      <c r="G393" s="31" t="s">
        <v>1</v>
      </c>
      <c r="H393" s="36" t="s">
        <v>0</v>
      </c>
      <c r="I393" s="14">
        <v>800</v>
      </c>
      <c r="J393" s="24">
        <v>146414300</v>
      </c>
    </row>
    <row r="394" spans="1:10" ht="63" x14ac:dyDescent="0.25">
      <c r="A394" s="15"/>
      <c r="B394" s="43" t="s">
        <v>276</v>
      </c>
      <c r="C394" s="43"/>
      <c r="D394" s="43"/>
      <c r="E394" s="43"/>
      <c r="F394" s="44"/>
      <c r="G394" s="31" t="s">
        <v>275</v>
      </c>
      <c r="H394" s="36" t="s">
        <v>274</v>
      </c>
      <c r="I394" s="14" t="s">
        <v>0</v>
      </c>
      <c r="J394" s="24">
        <v>-1500000</v>
      </c>
    </row>
    <row r="395" spans="1:10" ht="31.5" x14ac:dyDescent="0.25">
      <c r="A395" s="15"/>
      <c r="B395" s="43">
        <v>200</v>
      </c>
      <c r="C395" s="43"/>
      <c r="D395" s="43"/>
      <c r="E395" s="43"/>
      <c r="F395" s="44"/>
      <c r="G395" s="31" t="s">
        <v>3</v>
      </c>
      <c r="H395" s="36" t="s">
        <v>0</v>
      </c>
      <c r="I395" s="14">
        <v>200</v>
      </c>
      <c r="J395" s="24">
        <v>-1500000</v>
      </c>
    </row>
    <row r="396" spans="1:10" ht="31.5" x14ac:dyDescent="0.25">
      <c r="A396" s="15"/>
      <c r="B396" s="48" t="s">
        <v>273</v>
      </c>
      <c r="C396" s="48"/>
      <c r="D396" s="48"/>
      <c r="E396" s="48"/>
      <c r="F396" s="49"/>
      <c r="G396" s="17" t="s">
        <v>272</v>
      </c>
      <c r="H396" s="37" t="s">
        <v>271</v>
      </c>
      <c r="I396" s="16" t="s">
        <v>0</v>
      </c>
      <c r="J396" s="23">
        <v>-9000000</v>
      </c>
    </row>
    <row r="397" spans="1:10" ht="78.75" x14ac:dyDescent="0.25">
      <c r="A397" s="15"/>
      <c r="B397" s="43" t="s">
        <v>270</v>
      </c>
      <c r="C397" s="43"/>
      <c r="D397" s="43"/>
      <c r="E397" s="43"/>
      <c r="F397" s="44"/>
      <c r="G397" s="31" t="s">
        <v>269</v>
      </c>
      <c r="H397" s="36" t="s">
        <v>268</v>
      </c>
      <c r="I397" s="14" t="s">
        <v>0</v>
      </c>
      <c r="J397" s="24">
        <v>-9000000</v>
      </c>
    </row>
    <row r="398" spans="1:10" ht="15.75" x14ac:dyDescent="0.25">
      <c r="A398" s="15"/>
      <c r="B398" s="43">
        <v>800</v>
      </c>
      <c r="C398" s="43"/>
      <c r="D398" s="43"/>
      <c r="E398" s="43"/>
      <c r="F398" s="44"/>
      <c r="G398" s="31" t="s">
        <v>1</v>
      </c>
      <c r="H398" s="36" t="s">
        <v>0</v>
      </c>
      <c r="I398" s="14">
        <v>800</v>
      </c>
      <c r="J398" s="24">
        <v>-9000000</v>
      </c>
    </row>
    <row r="399" spans="1:10" ht="31.5" x14ac:dyDescent="0.25">
      <c r="A399" s="15"/>
      <c r="B399" s="50" t="s">
        <v>267</v>
      </c>
      <c r="C399" s="50"/>
      <c r="D399" s="50"/>
      <c r="E399" s="50"/>
      <c r="F399" s="51"/>
      <c r="G399" s="19" t="s">
        <v>266</v>
      </c>
      <c r="H399" s="38" t="s">
        <v>265</v>
      </c>
      <c r="I399" s="18" t="s">
        <v>0</v>
      </c>
      <c r="J399" s="22">
        <v>-180861140</v>
      </c>
    </row>
    <row r="400" spans="1:10" ht="47.25" x14ac:dyDescent="0.25">
      <c r="A400" s="15"/>
      <c r="B400" s="48" t="s">
        <v>264</v>
      </c>
      <c r="C400" s="48"/>
      <c r="D400" s="48"/>
      <c r="E400" s="48"/>
      <c r="F400" s="49"/>
      <c r="G400" s="17" t="s">
        <v>263</v>
      </c>
      <c r="H400" s="37" t="s">
        <v>262</v>
      </c>
      <c r="I400" s="16" t="s">
        <v>0</v>
      </c>
      <c r="J400" s="23">
        <v>-194268990</v>
      </c>
    </row>
    <row r="401" spans="1:10" ht="94.5" x14ac:dyDescent="0.25">
      <c r="A401" s="15"/>
      <c r="B401" s="43" t="s">
        <v>261</v>
      </c>
      <c r="C401" s="43"/>
      <c r="D401" s="43"/>
      <c r="E401" s="43"/>
      <c r="F401" s="44"/>
      <c r="G401" s="31" t="s">
        <v>260</v>
      </c>
      <c r="H401" s="36" t="s">
        <v>259</v>
      </c>
      <c r="I401" s="14" t="s">
        <v>0</v>
      </c>
      <c r="J401" s="24">
        <v>4049000</v>
      </c>
    </row>
    <row r="402" spans="1:10" ht="15.75" x14ac:dyDescent="0.25">
      <c r="A402" s="15"/>
      <c r="B402" s="43">
        <v>800</v>
      </c>
      <c r="C402" s="43"/>
      <c r="D402" s="43"/>
      <c r="E402" s="43"/>
      <c r="F402" s="44"/>
      <c r="G402" s="31" t="s">
        <v>1</v>
      </c>
      <c r="H402" s="36" t="s">
        <v>0</v>
      </c>
      <c r="I402" s="14">
        <v>800</v>
      </c>
      <c r="J402" s="24">
        <v>4049000</v>
      </c>
    </row>
    <row r="403" spans="1:10" ht="110.25" x14ac:dyDescent="0.25">
      <c r="A403" s="15"/>
      <c r="B403" s="43" t="s">
        <v>258</v>
      </c>
      <c r="C403" s="43"/>
      <c r="D403" s="43"/>
      <c r="E403" s="43"/>
      <c r="F403" s="44"/>
      <c r="G403" s="31" t="s">
        <v>257</v>
      </c>
      <c r="H403" s="36" t="s">
        <v>256</v>
      </c>
      <c r="I403" s="14" t="s">
        <v>0</v>
      </c>
      <c r="J403" s="24">
        <v>9771700</v>
      </c>
    </row>
    <row r="404" spans="1:10" ht="15.75" x14ac:dyDescent="0.25">
      <c r="A404" s="15"/>
      <c r="B404" s="43">
        <v>800</v>
      </c>
      <c r="C404" s="43"/>
      <c r="D404" s="43"/>
      <c r="E404" s="43"/>
      <c r="F404" s="44"/>
      <c r="G404" s="31" t="s">
        <v>1</v>
      </c>
      <c r="H404" s="36" t="s">
        <v>0</v>
      </c>
      <c r="I404" s="14">
        <v>800</v>
      </c>
      <c r="J404" s="24">
        <v>9771700</v>
      </c>
    </row>
    <row r="405" spans="1:10" ht="110.25" x14ac:dyDescent="0.25">
      <c r="A405" s="15"/>
      <c r="B405" s="43" t="s">
        <v>255</v>
      </c>
      <c r="C405" s="43"/>
      <c r="D405" s="43"/>
      <c r="E405" s="43"/>
      <c r="F405" s="44"/>
      <c r="G405" s="31" t="s">
        <v>254</v>
      </c>
      <c r="H405" s="36" t="s">
        <v>253</v>
      </c>
      <c r="I405" s="14" t="s">
        <v>0</v>
      </c>
      <c r="J405" s="24">
        <v>-2700000</v>
      </c>
    </row>
    <row r="406" spans="1:10" ht="15.75" x14ac:dyDescent="0.25">
      <c r="A406" s="15"/>
      <c r="B406" s="43">
        <v>800</v>
      </c>
      <c r="C406" s="43"/>
      <c r="D406" s="43"/>
      <c r="E406" s="43"/>
      <c r="F406" s="44"/>
      <c r="G406" s="31" t="s">
        <v>1</v>
      </c>
      <c r="H406" s="36" t="s">
        <v>0</v>
      </c>
      <c r="I406" s="14">
        <v>800</v>
      </c>
      <c r="J406" s="24">
        <v>-2700000</v>
      </c>
    </row>
    <row r="407" spans="1:10" ht="94.5" x14ac:dyDescent="0.25">
      <c r="A407" s="15"/>
      <c r="B407" s="43" t="s">
        <v>252</v>
      </c>
      <c r="C407" s="43"/>
      <c r="D407" s="43"/>
      <c r="E407" s="43"/>
      <c r="F407" s="44"/>
      <c r="G407" s="31" t="s">
        <v>251</v>
      </c>
      <c r="H407" s="36" t="s">
        <v>250</v>
      </c>
      <c r="I407" s="14" t="s">
        <v>0</v>
      </c>
      <c r="J407" s="24">
        <v>84502700</v>
      </c>
    </row>
    <row r="408" spans="1:10" ht="15.75" x14ac:dyDescent="0.25">
      <c r="A408" s="15"/>
      <c r="B408" s="43">
        <v>800</v>
      </c>
      <c r="C408" s="43"/>
      <c r="D408" s="43"/>
      <c r="E408" s="43"/>
      <c r="F408" s="44"/>
      <c r="G408" s="31" t="s">
        <v>1</v>
      </c>
      <c r="H408" s="36" t="s">
        <v>0</v>
      </c>
      <c r="I408" s="14">
        <v>800</v>
      </c>
      <c r="J408" s="24">
        <v>84502700</v>
      </c>
    </row>
    <row r="409" spans="1:10" ht="94.5" x14ac:dyDescent="0.25">
      <c r="A409" s="15"/>
      <c r="B409" s="43" t="s">
        <v>249</v>
      </c>
      <c r="C409" s="43"/>
      <c r="D409" s="43"/>
      <c r="E409" s="43"/>
      <c r="F409" s="44"/>
      <c r="G409" s="31" t="s">
        <v>248</v>
      </c>
      <c r="H409" s="36" t="s">
        <v>247</v>
      </c>
      <c r="I409" s="14" t="s">
        <v>0</v>
      </c>
      <c r="J409" s="24">
        <v>-50454100</v>
      </c>
    </row>
    <row r="410" spans="1:10" ht="15.75" x14ac:dyDescent="0.25">
      <c r="A410" s="15"/>
      <c r="B410" s="43">
        <v>800</v>
      </c>
      <c r="C410" s="43"/>
      <c r="D410" s="43"/>
      <c r="E410" s="43"/>
      <c r="F410" s="44"/>
      <c r="G410" s="31" t="s">
        <v>1</v>
      </c>
      <c r="H410" s="36" t="s">
        <v>0</v>
      </c>
      <c r="I410" s="14">
        <v>800</v>
      </c>
      <c r="J410" s="24">
        <v>-50454100</v>
      </c>
    </row>
    <row r="411" spans="1:10" ht="110.25" x14ac:dyDescent="0.25">
      <c r="A411" s="15"/>
      <c r="B411" s="43" t="s">
        <v>246</v>
      </c>
      <c r="C411" s="43"/>
      <c r="D411" s="43"/>
      <c r="E411" s="43"/>
      <c r="F411" s="44"/>
      <c r="G411" s="31" t="s">
        <v>245</v>
      </c>
      <c r="H411" s="36" t="s">
        <v>244</v>
      </c>
      <c r="I411" s="14" t="s">
        <v>0</v>
      </c>
      <c r="J411" s="24">
        <v>16570600</v>
      </c>
    </row>
    <row r="412" spans="1:10" ht="15.75" x14ac:dyDescent="0.25">
      <c r="A412" s="15"/>
      <c r="B412" s="43">
        <v>800</v>
      </c>
      <c r="C412" s="43"/>
      <c r="D412" s="43"/>
      <c r="E412" s="43"/>
      <c r="F412" s="44"/>
      <c r="G412" s="31" t="s">
        <v>1</v>
      </c>
      <c r="H412" s="36" t="s">
        <v>0</v>
      </c>
      <c r="I412" s="14">
        <v>800</v>
      </c>
      <c r="J412" s="24">
        <v>16570600</v>
      </c>
    </row>
    <row r="413" spans="1:10" ht="110.25" x14ac:dyDescent="0.25">
      <c r="A413" s="15"/>
      <c r="B413" s="43" t="s">
        <v>243</v>
      </c>
      <c r="C413" s="43"/>
      <c r="D413" s="43"/>
      <c r="E413" s="43"/>
      <c r="F413" s="44"/>
      <c r="G413" s="31" t="s">
        <v>242</v>
      </c>
      <c r="H413" s="36" t="s">
        <v>241</v>
      </c>
      <c r="I413" s="14" t="s">
        <v>0</v>
      </c>
      <c r="J413" s="24">
        <v>-2500000</v>
      </c>
    </row>
    <row r="414" spans="1:10" ht="15.75" x14ac:dyDescent="0.25">
      <c r="A414" s="15"/>
      <c r="B414" s="43">
        <v>800</v>
      </c>
      <c r="C414" s="43"/>
      <c r="D414" s="43"/>
      <c r="E414" s="43"/>
      <c r="F414" s="44"/>
      <c r="G414" s="31" t="s">
        <v>1</v>
      </c>
      <c r="H414" s="36" t="s">
        <v>0</v>
      </c>
      <c r="I414" s="14">
        <v>800</v>
      </c>
      <c r="J414" s="24">
        <v>-2500000</v>
      </c>
    </row>
    <row r="415" spans="1:10" ht="78.75" x14ac:dyDescent="0.25">
      <c r="A415" s="15"/>
      <c r="B415" s="43" t="s">
        <v>240</v>
      </c>
      <c r="C415" s="43"/>
      <c r="D415" s="43"/>
      <c r="E415" s="43"/>
      <c r="F415" s="44"/>
      <c r="G415" s="31" t="s">
        <v>862</v>
      </c>
      <c r="H415" s="36" t="s">
        <v>239</v>
      </c>
      <c r="I415" s="14" t="s">
        <v>0</v>
      </c>
      <c r="J415" s="24">
        <v>3056600</v>
      </c>
    </row>
    <row r="416" spans="1:10" ht="15.75" x14ac:dyDescent="0.25">
      <c r="A416" s="15"/>
      <c r="B416" s="43">
        <v>800</v>
      </c>
      <c r="C416" s="43"/>
      <c r="D416" s="43"/>
      <c r="E416" s="43"/>
      <c r="F416" s="44"/>
      <c r="G416" s="31" t="s">
        <v>1</v>
      </c>
      <c r="H416" s="36" t="s">
        <v>0</v>
      </c>
      <c r="I416" s="14">
        <v>800</v>
      </c>
      <c r="J416" s="24">
        <v>3056600</v>
      </c>
    </row>
    <row r="417" spans="1:10" ht="84" customHeight="1" x14ac:dyDescent="0.25">
      <c r="A417" s="15"/>
      <c r="B417" s="43" t="s">
        <v>238</v>
      </c>
      <c r="C417" s="43"/>
      <c r="D417" s="43"/>
      <c r="E417" s="43"/>
      <c r="F417" s="44"/>
      <c r="G417" s="31" t="s">
        <v>863</v>
      </c>
      <c r="H417" s="36" t="s">
        <v>237</v>
      </c>
      <c r="I417" s="14" t="s">
        <v>0</v>
      </c>
      <c r="J417" s="24">
        <v>362363900</v>
      </c>
    </row>
    <row r="418" spans="1:10" ht="15.75" x14ac:dyDescent="0.25">
      <c r="A418" s="15"/>
      <c r="B418" s="43">
        <v>800</v>
      </c>
      <c r="C418" s="43"/>
      <c r="D418" s="43"/>
      <c r="E418" s="43"/>
      <c r="F418" s="44"/>
      <c r="G418" s="31" t="s">
        <v>1</v>
      </c>
      <c r="H418" s="36" t="s">
        <v>0</v>
      </c>
      <c r="I418" s="14">
        <v>800</v>
      </c>
      <c r="J418" s="24">
        <v>362363900</v>
      </c>
    </row>
    <row r="419" spans="1:10" ht="78.75" x14ac:dyDescent="0.25">
      <c r="A419" s="15"/>
      <c r="B419" s="43" t="s">
        <v>236</v>
      </c>
      <c r="C419" s="43"/>
      <c r="D419" s="43"/>
      <c r="E419" s="43"/>
      <c r="F419" s="44"/>
      <c r="G419" s="31" t="s">
        <v>864</v>
      </c>
      <c r="H419" s="36" t="s">
        <v>235</v>
      </c>
      <c r="I419" s="14" t="s">
        <v>0</v>
      </c>
      <c r="J419" s="24">
        <v>8000000</v>
      </c>
    </row>
    <row r="420" spans="1:10" ht="15.75" x14ac:dyDescent="0.25">
      <c r="A420" s="15"/>
      <c r="B420" s="43">
        <v>800</v>
      </c>
      <c r="C420" s="43"/>
      <c r="D420" s="43"/>
      <c r="E420" s="43"/>
      <c r="F420" s="44"/>
      <c r="G420" s="31" t="s">
        <v>1</v>
      </c>
      <c r="H420" s="36" t="s">
        <v>0</v>
      </c>
      <c r="I420" s="14">
        <v>800</v>
      </c>
      <c r="J420" s="24">
        <v>8000000</v>
      </c>
    </row>
    <row r="421" spans="1:10" ht="110.25" x14ac:dyDescent="0.25">
      <c r="A421" s="15"/>
      <c r="B421" s="43" t="s">
        <v>234</v>
      </c>
      <c r="C421" s="43"/>
      <c r="D421" s="43"/>
      <c r="E421" s="43"/>
      <c r="F421" s="44"/>
      <c r="G421" s="31" t="s">
        <v>233</v>
      </c>
      <c r="H421" s="36" t="s">
        <v>232</v>
      </c>
      <c r="I421" s="14" t="s">
        <v>0</v>
      </c>
      <c r="J421" s="24">
        <v>-300000</v>
      </c>
    </row>
    <row r="422" spans="1:10" ht="15.75" x14ac:dyDescent="0.25">
      <c r="A422" s="15"/>
      <c r="B422" s="43">
        <v>800</v>
      </c>
      <c r="C422" s="43"/>
      <c r="D422" s="43"/>
      <c r="E422" s="43"/>
      <c r="F422" s="44"/>
      <c r="G422" s="31" t="s">
        <v>1</v>
      </c>
      <c r="H422" s="36" t="s">
        <v>0</v>
      </c>
      <c r="I422" s="14">
        <v>800</v>
      </c>
      <c r="J422" s="24">
        <v>-300000</v>
      </c>
    </row>
    <row r="423" spans="1:10" ht="47.25" x14ac:dyDescent="0.25">
      <c r="A423" s="15"/>
      <c r="B423" s="43" t="s">
        <v>231</v>
      </c>
      <c r="C423" s="43"/>
      <c r="D423" s="43"/>
      <c r="E423" s="43"/>
      <c r="F423" s="44"/>
      <c r="G423" s="31" t="s">
        <v>230</v>
      </c>
      <c r="H423" s="36" t="s">
        <v>229</v>
      </c>
      <c r="I423" s="14" t="s">
        <v>0</v>
      </c>
      <c r="J423" s="24">
        <v>-18560000</v>
      </c>
    </row>
    <row r="424" spans="1:10" ht="15.75" x14ac:dyDescent="0.25">
      <c r="A424" s="15"/>
      <c r="B424" s="43">
        <v>800</v>
      </c>
      <c r="C424" s="43"/>
      <c r="D424" s="43"/>
      <c r="E424" s="43"/>
      <c r="F424" s="44"/>
      <c r="G424" s="31" t="s">
        <v>1</v>
      </c>
      <c r="H424" s="36" t="s">
        <v>0</v>
      </c>
      <c r="I424" s="14">
        <v>800</v>
      </c>
      <c r="J424" s="24">
        <v>-18560000</v>
      </c>
    </row>
    <row r="425" spans="1:10" ht="110.25" x14ac:dyDescent="0.25">
      <c r="A425" s="15"/>
      <c r="B425" s="43" t="s">
        <v>228</v>
      </c>
      <c r="C425" s="43"/>
      <c r="D425" s="43"/>
      <c r="E425" s="43"/>
      <c r="F425" s="44"/>
      <c r="G425" s="31" t="s">
        <v>227</v>
      </c>
      <c r="H425" s="36" t="s">
        <v>226</v>
      </c>
      <c r="I425" s="14" t="s">
        <v>0</v>
      </c>
      <c r="J425" s="24">
        <v>-300000</v>
      </c>
    </row>
    <row r="426" spans="1:10" ht="15.75" x14ac:dyDescent="0.25">
      <c r="A426" s="15"/>
      <c r="B426" s="43">
        <v>800</v>
      </c>
      <c r="C426" s="43"/>
      <c r="D426" s="43"/>
      <c r="E426" s="43"/>
      <c r="F426" s="44"/>
      <c r="G426" s="31" t="s">
        <v>1</v>
      </c>
      <c r="H426" s="36" t="s">
        <v>0</v>
      </c>
      <c r="I426" s="14">
        <v>800</v>
      </c>
      <c r="J426" s="24">
        <v>-300000</v>
      </c>
    </row>
    <row r="427" spans="1:10" ht="47.25" x14ac:dyDescent="0.25">
      <c r="A427" s="15"/>
      <c r="B427" s="43" t="s">
        <v>225</v>
      </c>
      <c r="C427" s="43"/>
      <c r="D427" s="43"/>
      <c r="E427" s="43"/>
      <c r="F427" s="44"/>
      <c r="G427" s="31" t="s">
        <v>224</v>
      </c>
      <c r="H427" s="36" t="s">
        <v>223</v>
      </c>
      <c r="I427" s="14" t="s">
        <v>0</v>
      </c>
      <c r="J427" s="24">
        <v>-6740000</v>
      </c>
    </row>
    <row r="428" spans="1:10" ht="15.75" x14ac:dyDescent="0.25">
      <c r="A428" s="15"/>
      <c r="B428" s="43">
        <v>800</v>
      </c>
      <c r="C428" s="43"/>
      <c r="D428" s="43"/>
      <c r="E428" s="43"/>
      <c r="F428" s="44"/>
      <c r="G428" s="31" t="s">
        <v>1</v>
      </c>
      <c r="H428" s="36" t="s">
        <v>0</v>
      </c>
      <c r="I428" s="14">
        <v>800</v>
      </c>
      <c r="J428" s="24">
        <v>-6740000</v>
      </c>
    </row>
    <row r="429" spans="1:10" ht="63" x14ac:dyDescent="0.25">
      <c r="A429" s="15"/>
      <c r="B429" s="43" t="s">
        <v>222</v>
      </c>
      <c r="C429" s="43"/>
      <c r="D429" s="43"/>
      <c r="E429" s="43"/>
      <c r="F429" s="44"/>
      <c r="G429" s="31" t="s">
        <v>221</v>
      </c>
      <c r="H429" s="36" t="s">
        <v>220</v>
      </c>
      <c r="I429" s="14" t="s">
        <v>0</v>
      </c>
      <c r="J429" s="24">
        <v>-200000</v>
      </c>
    </row>
    <row r="430" spans="1:10" ht="47.25" x14ac:dyDescent="0.25">
      <c r="A430" s="15"/>
      <c r="B430" s="43">
        <v>600</v>
      </c>
      <c r="C430" s="43"/>
      <c r="D430" s="43"/>
      <c r="E430" s="43"/>
      <c r="F430" s="44"/>
      <c r="G430" s="31" t="s">
        <v>2</v>
      </c>
      <c r="H430" s="36" t="s">
        <v>0</v>
      </c>
      <c r="I430" s="14">
        <v>600</v>
      </c>
      <c r="J430" s="24">
        <v>-200000</v>
      </c>
    </row>
    <row r="431" spans="1:10" ht="47.25" x14ac:dyDescent="0.25">
      <c r="A431" s="15"/>
      <c r="B431" s="43" t="s">
        <v>219</v>
      </c>
      <c r="C431" s="43"/>
      <c r="D431" s="43"/>
      <c r="E431" s="43"/>
      <c r="F431" s="44"/>
      <c r="G431" s="31" t="s">
        <v>218</v>
      </c>
      <c r="H431" s="36" t="s">
        <v>217</v>
      </c>
      <c r="I431" s="14" t="s">
        <v>0</v>
      </c>
      <c r="J431" s="24">
        <v>-626929390</v>
      </c>
    </row>
    <row r="432" spans="1:10" ht="47.25" x14ac:dyDescent="0.25">
      <c r="A432" s="15"/>
      <c r="B432" s="43">
        <v>600</v>
      </c>
      <c r="C432" s="43"/>
      <c r="D432" s="43"/>
      <c r="E432" s="43"/>
      <c r="F432" s="44"/>
      <c r="G432" s="31" t="s">
        <v>2</v>
      </c>
      <c r="H432" s="36" t="s">
        <v>0</v>
      </c>
      <c r="I432" s="14">
        <v>600</v>
      </c>
      <c r="J432" s="24">
        <v>-626929390</v>
      </c>
    </row>
    <row r="433" spans="1:10" ht="81" customHeight="1" x14ac:dyDescent="0.25">
      <c r="A433" s="15"/>
      <c r="B433" s="43" t="s">
        <v>216</v>
      </c>
      <c r="C433" s="43"/>
      <c r="D433" s="43"/>
      <c r="E433" s="43"/>
      <c r="F433" s="44"/>
      <c r="G433" s="31" t="s">
        <v>215</v>
      </c>
      <c r="H433" s="36" t="s">
        <v>214</v>
      </c>
      <c r="I433" s="14" t="s">
        <v>0</v>
      </c>
      <c r="J433" s="24">
        <v>25300000</v>
      </c>
    </row>
    <row r="434" spans="1:10" ht="15.75" x14ac:dyDescent="0.25">
      <c r="A434" s="15"/>
      <c r="B434" s="43">
        <v>800</v>
      </c>
      <c r="C434" s="43"/>
      <c r="D434" s="43"/>
      <c r="E434" s="43"/>
      <c r="F434" s="44"/>
      <c r="G434" s="31" t="s">
        <v>1</v>
      </c>
      <c r="H434" s="36" t="s">
        <v>0</v>
      </c>
      <c r="I434" s="14">
        <v>800</v>
      </c>
      <c r="J434" s="24">
        <v>25300000</v>
      </c>
    </row>
    <row r="435" spans="1:10" ht="78.75" x14ac:dyDescent="0.25">
      <c r="A435" s="15"/>
      <c r="B435" s="43" t="s">
        <v>213</v>
      </c>
      <c r="C435" s="43"/>
      <c r="D435" s="43"/>
      <c r="E435" s="43"/>
      <c r="F435" s="44"/>
      <c r="G435" s="31" t="s">
        <v>212</v>
      </c>
      <c r="H435" s="36" t="s">
        <v>211</v>
      </c>
      <c r="I435" s="14" t="s">
        <v>0</v>
      </c>
      <c r="J435" s="24">
        <v>500000</v>
      </c>
    </row>
    <row r="436" spans="1:10" ht="15.75" x14ac:dyDescent="0.25">
      <c r="A436" s="15"/>
      <c r="B436" s="43">
        <v>800</v>
      </c>
      <c r="C436" s="43"/>
      <c r="D436" s="43"/>
      <c r="E436" s="43"/>
      <c r="F436" s="44"/>
      <c r="G436" s="31" t="s">
        <v>1</v>
      </c>
      <c r="H436" s="36" t="s">
        <v>0</v>
      </c>
      <c r="I436" s="14">
        <v>800</v>
      </c>
      <c r="J436" s="24">
        <v>500000</v>
      </c>
    </row>
    <row r="437" spans="1:10" ht="67.5" customHeight="1" x14ac:dyDescent="0.25">
      <c r="A437" s="15"/>
      <c r="B437" s="43" t="s">
        <v>210</v>
      </c>
      <c r="C437" s="43"/>
      <c r="D437" s="43"/>
      <c r="E437" s="43"/>
      <c r="F437" s="44"/>
      <c r="G437" s="31" t="s">
        <v>209</v>
      </c>
      <c r="H437" s="36" t="s">
        <v>208</v>
      </c>
      <c r="I437" s="14" t="s">
        <v>0</v>
      </c>
      <c r="J437" s="24">
        <v>300000</v>
      </c>
    </row>
    <row r="438" spans="1:10" ht="15.75" x14ac:dyDescent="0.25">
      <c r="A438" s="15"/>
      <c r="B438" s="43">
        <v>800</v>
      </c>
      <c r="C438" s="43"/>
      <c r="D438" s="43"/>
      <c r="E438" s="43"/>
      <c r="F438" s="44"/>
      <c r="G438" s="31" t="s">
        <v>1</v>
      </c>
      <c r="H438" s="36" t="s">
        <v>0</v>
      </c>
      <c r="I438" s="14">
        <v>800</v>
      </c>
      <c r="J438" s="24">
        <v>300000</v>
      </c>
    </row>
    <row r="439" spans="1:10" ht="31.5" x14ac:dyDescent="0.25">
      <c r="A439" s="15"/>
      <c r="B439" s="48" t="s">
        <v>207</v>
      </c>
      <c r="C439" s="48"/>
      <c r="D439" s="48"/>
      <c r="E439" s="48"/>
      <c r="F439" s="49"/>
      <c r="G439" s="17" t="s">
        <v>206</v>
      </c>
      <c r="H439" s="37" t="s">
        <v>205</v>
      </c>
      <c r="I439" s="16" t="s">
        <v>0</v>
      </c>
      <c r="J439" s="23">
        <v>5345000</v>
      </c>
    </row>
    <row r="440" spans="1:10" ht="47.25" x14ac:dyDescent="0.25">
      <c r="A440" s="15"/>
      <c r="B440" s="43" t="s">
        <v>204</v>
      </c>
      <c r="C440" s="43"/>
      <c r="D440" s="43"/>
      <c r="E440" s="43"/>
      <c r="F440" s="44"/>
      <c r="G440" s="31" t="s">
        <v>203</v>
      </c>
      <c r="H440" s="36" t="s">
        <v>202</v>
      </c>
      <c r="I440" s="14" t="s">
        <v>0</v>
      </c>
      <c r="J440" s="24">
        <v>5345000</v>
      </c>
    </row>
    <row r="441" spans="1:10" ht="15.75" x14ac:dyDescent="0.25">
      <c r="A441" s="15"/>
      <c r="B441" s="43">
        <v>800</v>
      </c>
      <c r="C441" s="43"/>
      <c r="D441" s="43"/>
      <c r="E441" s="43"/>
      <c r="F441" s="44"/>
      <c r="G441" s="31" t="s">
        <v>1</v>
      </c>
      <c r="H441" s="36" t="s">
        <v>0</v>
      </c>
      <c r="I441" s="14">
        <v>800</v>
      </c>
      <c r="J441" s="24">
        <v>5345000</v>
      </c>
    </row>
    <row r="442" spans="1:10" ht="47.25" x14ac:dyDescent="0.25">
      <c r="A442" s="15"/>
      <c r="B442" s="48" t="s">
        <v>201</v>
      </c>
      <c r="C442" s="48"/>
      <c r="D442" s="48"/>
      <c r="E442" s="48"/>
      <c r="F442" s="49"/>
      <c r="G442" s="17" t="s">
        <v>200</v>
      </c>
      <c r="H442" s="37" t="s">
        <v>199</v>
      </c>
      <c r="I442" s="16" t="s">
        <v>0</v>
      </c>
      <c r="J442" s="23">
        <v>8722000</v>
      </c>
    </row>
    <row r="443" spans="1:10" ht="47.25" x14ac:dyDescent="0.25">
      <c r="A443" s="15"/>
      <c r="B443" s="43" t="s">
        <v>198</v>
      </c>
      <c r="C443" s="43"/>
      <c r="D443" s="43"/>
      <c r="E443" s="43"/>
      <c r="F443" s="44"/>
      <c r="G443" s="31" t="s">
        <v>197</v>
      </c>
      <c r="H443" s="36" t="s">
        <v>196</v>
      </c>
      <c r="I443" s="14" t="s">
        <v>0</v>
      </c>
      <c r="J443" s="24">
        <v>8722000</v>
      </c>
    </row>
    <row r="444" spans="1:10" ht="15.75" x14ac:dyDescent="0.25">
      <c r="A444" s="15"/>
      <c r="B444" s="43">
        <v>800</v>
      </c>
      <c r="C444" s="43"/>
      <c r="D444" s="43"/>
      <c r="E444" s="43"/>
      <c r="F444" s="44"/>
      <c r="G444" s="31" t="s">
        <v>1</v>
      </c>
      <c r="H444" s="36" t="s">
        <v>0</v>
      </c>
      <c r="I444" s="14">
        <v>800</v>
      </c>
      <c r="J444" s="24">
        <v>8722000</v>
      </c>
    </row>
    <row r="445" spans="1:10" ht="47.25" x14ac:dyDescent="0.25">
      <c r="A445" s="15"/>
      <c r="B445" s="48" t="s">
        <v>195</v>
      </c>
      <c r="C445" s="48"/>
      <c r="D445" s="48"/>
      <c r="E445" s="48"/>
      <c r="F445" s="49"/>
      <c r="G445" s="17" t="s">
        <v>194</v>
      </c>
      <c r="H445" s="37" t="s">
        <v>193</v>
      </c>
      <c r="I445" s="16" t="s">
        <v>0</v>
      </c>
      <c r="J445" s="23">
        <v>1000000</v>
      </c>
    </row>
    <row r="446" spans="1:10" ht="47.25" x14ac:dyDescent="0.25">
      <c r="A446" s="15"/>
      <c r="B446" s="43" t="s">
        <v>192</v>
      </c>
      <c r="C446" s="43"/>
      <c r="D446" s="43"/>
      <c r="E446" s="43"/>
      <c r="F446" s="44"/>
      <c r="G446" s="31" t="s">
        <v>191</v>
      </c>
      <c r="H446" s="36" t="s">
        <v>190</v>
      </c>
      <c r="I446" s="14" t="s">
        <v>0</v>
      </c>
      <c r="J446" s="24">
        <v>1000000</v>
      </c>
    </row>
    <row r="447" spans="1:10" ht="47.25" x14ac:dyDescent="0.25">
      <c r="A447" s="15"/>
      <c r="B447" s="43">
        <v>600</v>
      </c>
      <c r="C447" s="43"/>
      <c r="D447" s="43"/>
      <c r="E447" s="43"/>
      <c r="F447" s="44"/>
      <c r="G447" s="31" t="s">
        <v>2</v>
      </c>
      <c r="H447" s="36" t="s">
        <v>0</v>
      </c>
      <c r="I447" s="14">
        <v>600</v>
      </c>
      <c r="J447" s="24">
        <v>1000000</v>
      </c>
    </row>
    <row r="448" spans="1:10" ht="68.25" customHeight="1" x14ac:dyDescent="0.25">
      <c r="A448" s="15"/>
      <c r="B448" s="48" t="s">
        <v>189</v>
      </c>
      <c r="C448" s="48"/>
      <c r="D448" s="48"/>
      <c r="E448" s="48"/>
      <c r="F448" s="49"/>
      <c r="G448" s="17" t="s">
        <v>188</v>
      </c>
      <c r="H448" s="37" t="s">
        <v>187</v>
      </c>
      <c r="I448" s="16" t="s">
        <v>0</v>
      </c>
      <c r="J448" s="23">
        <v>-2150</v>
      </c>
    </row>
    <row r="449" spans="1:10" ht="78.75" x14ac:dyDescent="0.25">
      <c r="A449" s="15"/>
      <c r="B449" s="43" t="s">
        <v>186</v>
      </c>
      <c r="C449" s="43"/>
      <c r="D449" s="43"/>
      <c r="E449" s="43"/>
      <c r="F449" s="44"/>
      <c r="G449" s="31" t="s">
        <v>185</v>
      </c>
      <c r="H449" s="36" t="s">
        <v>184</v>
      </c>
      <c r="I449" s="14" t="s">
        <v>0</v>
      </c>
      <c r="J449" s="24">
        <v>-2150</v>
      </c>
    </row>
    <row r="450" spans="1:10" ht="47.25" x14ac:dyDescent="0.25">
      <c r="A450" s="15"/>
      <c r="B450" s="43">
        <v>600</v>
      </c>
      <c r="C450" s="43"/>
      <c r="D450" s="43"/>
      <c r="E450" s="43"/>
      <c r="F450" s="44"/>
      <c r="G450" s="31" t="s">
        <v>2</v>
      </c>
      <c r="H450" s="36" t="s">
        <v>0</v>
      </c>
      <c r="I450" s="14">
        <v>600</v>
      </c>
      <c r="J450" s="24">
        <v>-2150</v>
      </c>
    </row>
    <row r="451" spans="1:10" ht="47.25" x14ac:dyDescent="0.25">
      <c r="A451" s="15"/>
      <c r="B451" s="48" t="s">
        <v>183</v>
      </c>
      <c r="C451" s="48"/>
      <c r="D451" s="48"/>
      <c r="E451" s="48"/>
      <c r="F451" s="49"/>
      <c r="G451" s="17" t="s">
        <v>182</v>
      </c>
      <c r="H451" s="37" t="s">
        <v>181</v>
      </c>
      <c r="I451" s="16" t="s">
        <v>0</v>
      </c>
      <c r="J451" s="23">
        <v>-1657000</v>
      </c>
    </row>
    <row r="452" spans="1:10" ht="31.5" x14ac:dyDescent="0.25">
      <c r="A452" s="15"/>
      <c r="B452" s="43" t="s">
        <v>180</v>
      </c>
      <c r="C452" s="43"/>
      <c r="D452" s="43"/>
      <c r="E452" s="43"/>
      <c r="F452" s="44"/>
      <c r="G452" s="31" t="s">
        <v>179</v>
      </c>
      <c r="H452" s="36" t="s">
        <v>178</v>
      </c>
      <c r="I452" s="14" t="s">
        <v>0</v>
      </c>
      <c r="J452" s="24">
        <v>834</v>
      </c>
    </row>
    <row r="453" spans="1:10" ht="47.25" x14ac:dyDescent="0.25">
      <c r="A453" s="15"/>
      <c r="B453" s="43">
        <v>600</v>
      </c>
      <c r="C453" s="43"/>
      <c r="D453" s="43"/>
      <c r="E453" s="43"/>
      <c r="F453" s="44"/>
      <c r="G453" s="31" t="s">
        <v>2</v>
      </c>
      <c r="H453" s="36" t="s">
        <v>0</v>
      </c>
      <c r="I453" s="14">
        <v>600</v>
      </c>
      <c r="J453" s="24">
        <v>834</v>
      </c>
    </row>
    <row r="454" spans="1:10" ht="47.25" x14ac:dyDescent="0.25">
      <c r="A454" s="15"/>
      <c r="B454" s="43" t="s">
        <v>177</v>
      </c>
      <c r="C454" s="43"/>
      <c r="D454" s="43"/>
      <c r="E454" s="43"/>
      <c r="F454" s="44"/>
      <c r="G454" s="31" t="s">
        <v>176</v>
      </c>
      <c r="H454" s="36" t="s">
        <v>175</v>
      </c>
      <c r="I454" s="14" t="s">
        <v>0</v>
      </c>
      <c r="J454" s="24">
        <v>-367227</v>
      </c>
    </row>
    <row r="455" spans="1:10" ht="15.75" x14ac:dyDescent="0.25">
      <c r="A455" s="15"/>
      <c r="B455" s="43">
        <v>500</v>
      </c>
      <c r="C455" s="43"/>
      <c r="D455" s="43"/>
      <c r="E455" s="43"/>
      <c r="F455" s="44"/>
      <c r="G455" s="31" t="s">
        <v>39</v>
      </c>
      <c r="H455" s="36" t="s">
        <v>0</v>
      </c>
      <c r="I455" s="14">
        <v>500</v>
      </c>
      <c r="J455" s="24">
        <v>-367227</v>
      </c>
    </row>
    <row r="456" spans="1:10" ht="63" x14ac:dyDescent="0.25">
      <c r="A456" s="15"/>
      <c r="B456" s="43" t="s">
        <v>174</v>
      </c>
      <c r="C456" s="43"/>
      <c r="D456" s="43"/>
      <c r="E456" s="43"/>
      <c r="F456" s="44"/>
      <c r="G456" s="31" t="s">
        <v>173</v>
      </c>
      <c r="H456" s="36" t="s">
        <v>172</v>
      </c>
      <c r="I456" s="14" t="s">
        <v>0</v>
      </c>
      <c r="J456" s="24">
        <v>-1290607</v>
      </c>
    </row>
    <row r="457" spans="1:10" ht="15.75" x14ac:dyDescent="0.25">
      <c r="A457" s="15"/>
      <c r="B457" s="43">
        <v>500</v>
      </c>
      <c r="C457" s="43"/>
      <c r="D457" s="43"/>
      <c r="E457" s="43"/>
      <c r="F457" s="44"/>
      <c r="G457" s="31" t="s">
        <v>39</v>
      </c>
      <c r="H457" s="36" t="s">
        <v>0</v>
      </c>
      <c r="I457" s="14">
        <v>500</v>
      </c>
      <c r="J457" s="24">
        <v>-1290607</v>
      </c>
    </row>
    <row r="458" spans="1:10" ht="31.5" x14ac:dyDescent="0.25">
      <c r="A458" s="15"/>
      <c r="B458" s="50" t="s">
        <v>171</v>
      </c>
      <c r="C458" s="50"/>
      <c r="D458" s="50"/>
      <c r="E458" s="50"/>
      <c r="F458" s="51"/>
      <c r="G458" s="19" t="s">
        <v>170</v>
      </c>
      <c r="H458" s="38" t="s">
        <v>169</v>
      </c>
      <c r="I458" s="18" t="s">
        <v>0</v>
      </c>
      <c r="J458" s="22">
        <v>-800000</v>
      </c>
    </row>
    <row r="459" spans="1:10" ht="47.25" x14ac:dyDescent="0.25">
      <c r="A459" s="15"/>
      <c r="B459" s="48" t="s">
        <v>168</v>
      </c>
      <c r="C459" s="48"/>
      <c r="D459" s="48"/>
      <c r="E459" s="48"/>
      <c r="F459" s="49"/>
      <c r="G459" s="17" t="s">
        <v>167</v>
      </c>
      <c r="H459" s="37" t="s">
        <v>166</v>
      </c>
      <c r="I459" s="16" t="s">
        <v>0</v>
      </c>
      <c r="J459" s="23">
        <v>-800000</v>
      </c>
    </row>
    <row r="460" spans="1:10" ht="44.25" customHeight="1" x14ac:dyDescent="0.25">
      <c r="A460" s="15"/>
      <c r="B460" s="43" t="s">
        <v>165</v>
      </c>
      <c r="C460" s="43"/>
      <c r="D460" s="43"/>
      <c r="E460" s="43"/>
      <c r="F460" s="44"/>
      <c r="G460" s="31" t="s">
        <v>164</v>
      </c>
      <c r="H460" s="36" t="s">
        <v>163</v>
      </c>
      <c r="I460" s="14" t="s">
        <v>0</v>
      </c>
      <c r="J460" s="24" t="s">
        <v>0</v>
      </c>
    </row>
    <row r="461" spans="1:10" ht="81.75" customHeight="1" x14ac:dyDescent="0.25">
      <c r="A461" s="15"/>
      <c r="B461" s="43">
        <v>100</v>
      </c>
      <c r="C461" s="43"/>
      <c r="D461" s="43"/>
      <c r="E461" s="43"/>
      <c r="F461" s="44"/>
      <c r="G461" s="31" t="s">
        <v>4</v>
      </c>
      <c r="H461" s="36" t="s">
        <v>0</v>
      </c>
      <c r="I461" s="14">
        <v>100</v>
      </c>
      <c r="J461" s="24">
        <v>-169200</v>
      </c>
    </row>
    <row r="462" spans="1:10" ht="31.5" x14ac:dyDescent="0.25">
      <c r="A462" s="15"/>
      <c r="B462" s="43">
        <v>200</v>
      </c>
      <c r="C462" s="43"/>
      <c r="D462" s="43"/>
      <c r="E462" s="43"/>
      <c r="F462" s="44"/>
      <c r="G462" s="31" t="s">
        <v>3</v>
      </c>
      <c r="H462" s="36" t="s">
        <v>0</v>
      </c>
      <c r="I462" s="14">
        <v>200</v>
      </c>
      <c r="J462" s="24">
        <f>169200+7899100</f>
        <v>8068300</v>
      </c>
    </row>
    <row r="463" spans="1:10" ht="47.25" x14ac:dyDescent="0.25">
      <c r="A463" s="15"/>
      <c r="B463" s="29"/>
      <c r="C463" s="29"/>
      <c r="D463" s="29"/>
      <c r="E463" s="29"/>
      <c r="F463" s="30"/>
      <c r="G463" s="31" t="s">
        <v>2</v>
      </c>
      <c r="H463" s="36"/>
      <c r="I463" s="14">
        <v>600</v>
      </c>
      <c r="J463" s="24">
        <v>-7899100</v>
      </c>
    </row>
    <row r="464" spans="1:10" ht="47.25" x14ac:dyDescent="0.25">
      <c r="A464" s="15"/>
      <c r="B464" s="43" t="s">
        <v>162</v>
      </c>
      <c r="C464" s="43"/>
      <c r="D464" s="43"/>
      <c r="E464" s="43"/>
      <c r="F464" s="44"/>
      <c r="G464" s="31" t="s">
        <v>161</v>
      </c>
      <c r="H464" s="36" t="s">
        <v>160</v>
      </c>
      <c r="I464" s="14" t="s">
        <v>0</v>
      </c>
      <c r="J464" s="24">
        <v>-800000</v>
      </c>
    </row>
    <row r="465" spans="1:10" ht="15.75" x14ac:dyDescent="0.25">
      <c r="A465" s="15"/>
      <c r="B465" s="43">
        <v>800</v>
      </c>
      <c r="C465" s="43"/>
      <c r="D465" s="43"/>
      <c r="E465" s="43"/>
      <c r="F465" s="44"/>
      <c r="G465" s="31" t="s">
        <v>1</v>
      </c>
      <c r="H465" s="36" t="s">
        <v>0</v>
      </c>
      <c r="I465" s="14">
        <v>800</v>
      </c>
      <c r="J465" s="24">
        <v>-800000</v>
      </c>
    </row>
    <row r="466" spans="1:10" ht="47.25" x14ac:dyDescent="0.25">
      <c r="A466" s="15"/>
      <c r="B466" s="50" t="s">
        <v>159</v>
      </c>
      <c r="C466" s="50"/>
      <c r="D466" s="50"/>
      <c r="E466" s="50"/>
      <c r="F466" s="51"/>
      <c r="G466" s="19" t="s">
        <v>158</v>
      </c>
      <c r="H466" s="38" t="s">
        <v>157</v>
      </c>
      <c r="I466" s="18" t="s">
        <v>0</v>
      </c>
      <c r="J466" s="22">
        <v>-1851832</v>
      </c>
    </row>
    <row r="467" spans="1:10" ht="47.25" x14ac:dyDescent="0.25">
      <c r="A467" s="15"/>
      <c r="B467" s="48" t="s">
        <v>156</v>
      </c>
      <c r="C467" s="48"/>
      <c r="D467" s="48"/>
      <c r="E467" s="48"/>
      <c r="F467" s="49"/>
      <c r="G467" s="17" t="s">
        <v>155</v>
      </c>
      <c r="H467" s="37" t="s">
        <v>154</v>
      </c>
      <c r="I467" s="16" t="s">
        <v>0</v>
      </c>
      <c r="J467" s="23">
        <v>-1851202</v>
      </c>
    </row>
    <row r="468" spans="1:10" ht="63" x14ac:dyDescent="0.25">
      <c r="A468" s="15"/>
      <c r="B468" s="43" t="s">
        <v>153</v>
      </c>
      <c r="C468" s="43"/>
      <c r="D468" s="43"/>
      <c r="E468" s="43"/>
      <c r="F468" s="44"/>
      <c r="G468" s="31" t="s">
        <v>152</v>
      </c>
      <c r="H468" s="36" t="s">
        <v>151</v>
      </c>
      <c r="I468" s="14" t="s">
        <v>0</v>
      </c>
      <c r="J468" s="24">
        <v>1148798</v>
      </c>
    </row>
    <row r="469" spans="1:10" ht="15.75" x14ac:dyDescent="0.25">
      <c r="A469" s="15"/>
      <c r="B469" s="43">
        <v>500</v>
      </c>
      <c r="C469" s="43"/>
      <c r="D469" s="43"/>
      <c r="E469" s="43"/>
      <c r="F469" s="44"/>
      <c r="G469" s="31" t="s">
        <v>39</v>
      </c>
      <c r="H469" s="36" t="s">
        <v>0</v>
      </c>
      <c r="I469" s="14">
        <v>500</v>
      </c>
      <c r="J469" s="24">
        <v>1148798</v>
      </c>
    </row>
    <row r="470" spans="1:10" ht="47.25" x14ac:dyDescent="0.25">
      <c r="A470" s="15"/>
      <c r="B470" s="43" t="s">
        <v>150</v>
      </c>
      <c r="C470" s="43"/>
      <c r="D470" s="43"/>
      <c r="E470" s="43"/>
      <c r="F470" s="44"/>
      <c r="G470" s="31" t="s">
        <v>149</v>
      </c>
      <c r="H470" s="36" t="s">
        <v>148</v>
      </c>
      <c r="I470" s="14" t="s">
        <v>0</v>
      </c>
      <c r="J470" s="24">
        <v>-3000000</v>
      </c>
    </row>
    <row r="471" spans="1:10" ht="31.5" x14ac:dyDescent="0.25">
      <c r="A471" s="15"/>
      <c r="B471" s="43">
        <v>200</v>
      </c>
      <c r="C471" s="43"/>
      <c r="D471" s="43"/>
      <c r="E471" s="43"/>
      <c r="F471" s="44"/>
      <c r="G471" s="31" t="s">
        <v>3</v>
      </c>
      <c r="H471" s="36" t="s">
        <v>0</v>
      </c>
      <c r="I471" s="14">
        <v>200</v>
      </c>
      <c r="J471" s="24">
        <v>-7310000</v>
      </c>
    </row>
    <row r="472" spans="1:10" ht="15.75" x14ac:dyDescent="0.25">
      <c r="A472" s="15"/>
      <c r="B472" s="43">
        <v>800</v>
      </c>
      <c r="C472" s="43"/>
      <c r="D472" s="43"/>
      <c r="E472" s="43"/>
      <c r="F472" s="44"/>
      <c r="G472" s="31" t="s">
        <v>1</v>
      </c>
      <c r="H472" s="36" t="s">
        <v>0</v>
      </c>
      <c r="I472" s="14">
        <v>800</v>
      </c>
      <c r="J472" s="24">
        <v>4310000</v>
      </c>
    </row>
    <row r="473" spans="1:10" ht="47.25" x14ac:dyDescent="0.25">
      <c r="A473" s="15"/>
      <c r="B473" s="48" t="s">
        <v>147</v>
      </c>
      <c r="C473" s="48"/>
      <c r="D473" s="48"/>
      <c r="E473" s="48"/>
      <c r="F473" s="49"/>
      <c r="G473" s="17" t="s">
        <v>146</v>
      </c>
      <c r="H473" s="37" t="s">
        <v>145</v>
      </c>
      <c r="I473" s="16" t="s">
        <v>0</v>
      </c>
      <c r="J473" s="23">
        <v>-630</v>
      </c>
    </row>
    <row r="474" spans="1:10" ht="31.5" x14ac:dyDescent="0.25">
      <c r="A474" s="15"/>
      <c r="B474" s="43" t="s">
        <v>144</v>
      </c>
      <c r="C474" s="43"/>
      <c r="D474" s="43"/>
      <c r="E474" s="43"/>
      <c r="F474" s="44"/>
      <c r="G474" s="31" t="s">
        <v>16</v>
      </c>
      <c r="H474" s="36" t="s">
        <v>143</v>
      </c>
      <c r="I474" s="14" t="s">
        <v>0</v>
      </c>
      <c r="J474" s="24">
        <v>-630</v>
      </c>
    </row>
    <row r="475" spans="1:10" ht="31.5" x14ac:dyDescent="0.25">
      <c r="A475" s="15"/>
      <c r="B475" s="43">
        <v>200</v>
      </c>
      <c r="C475" s="43"/>
      <c r="D475" s="43"/>
      <c r="E475" s="43"/>
      <c r="F475" s="44"/>
      <c r="G475" s="31" t="s">
        <v>3</v>
      </c>
      <c r="H475" s="36" t="s">
        <v>0</v>
      </c>
      <c r="I475" s="14">
        <v>200</v>
      </c>
      <c r="J475" s="24">
        <v>-630</v>
      </c>
    </row>
    <row r="476" spans="1:10" ht="63" x14ac:dyDescent="0.25">
      <c r="A476" s="15"/>
      <c r="B476" s="50" t="s">
        <v>142</v>
      </c>
      <c r="C476" s="50"/>
      <c r="D476" s="50"/>
      <c r="E476" s="50"/>
      <c r="F476" s="51"/>
      <c r="G476" s="19" t="s">
        <v>141</v>
      </c>
      <c r="H476" s="38" t="s">
        <v>140</v>
      </c>
      <c r="I476" s="18" t="s">
        <v>0</v>
      </c>
      <c r="J476" s="22">
        <f>65322607-59347021-16177353-15279849</f>
        <v>-25481616</v>
      </c>
    </row>
    <row r="477" spans="1:10" ht="31.5" x14ac:dyDescent="0.25">
      <c r="A477" s="15"/>
      <c r="B477" s="48" t="s">
        <v>139</v>
      </c>
      <c r="C477" s="48"/>
      <c r="D477" s="48"/>
      <c r="E477" s="48"/>
      <c r="F477" s="49"/>
      <c r="G477" s="17" t="s">
        <v>138</v>
      </c>
      <c r="H477" s="37" t="s">
        <v>137</v>
      </c>
      <c r="I477" s="16" t="s">
        <v>0</v>
      </c>
      <c r="J477" s="23">
        <v>-913495</v>
      </c>
    </row>
    <row r="478" spans="1:10" ht="47.25" x14ac:dyDescent="0.25">
      <c r="A478" s="15"/>
      <c r="B478" s="43" t="s">
        <v>136</v>
      </c>
      <c r="C478" s="43"/>
      <c r="D478" s="43"/>
      <c r="E478" s="43"/>
      <c r="F478" s="44"/>
      <c r="G478" s="31" t="s">
        <v>135</v>
      </c>
      <c r="H478" s="36" t="s">
        <v>134</v>
      </c>
      <c r="I478" s="14" t="s">
        <v>0</v>
      </c>
      <c r="J478" s="24">
        <v>-913495</v>
      </c>
    </row>
    <row r="479" spans="1:10" ht="15.75" x14ac:dyDescent="0.25">
      <c r="A479" s="15"/>
      <c r="B479" s="43">
        <v>800</v>
      </c>
      <c r="C479" s="43"/>
      <c r="D479" s="43"/>
      <c r="E479" s="43"/>
      <c r="F479" s="44"/>
      <c r="G479" s="31" t="s">
        <v>1</v>
      </c>
      <c r="H479" s="36" t="s">
        <v>0</v>
      </c>
      <c r="I479" s="14">
        <v>800</v>
      </c>
      <c r="J479" s="24">
        <v>-913495</v>
      </c>
    </row>
    <row r="480" spans="1:10" ht="63" x14ac:dyDescent="0.25">
      <c r="A480" s="15"/>
      <c r="B480" s="48" t="s">
        <v>133</v>
      </c>
      <c r="C480" s="48"/>
      <c r="D480" s="48"/>
      <c r="E480" s="48"/>
      <c r="F480" s="49"/>
      <c r="G480" s="17" t="s">
        <v>132</v>
      </c>
      <c r="H480" s="37" t="s">
        <v>131</v>
      </c>
      <c r="I480" s="16" t="s">
        <v>0</v>
      </c>
      <c r="J480" s="23">
        <f>101221383-59347021-16177353-15279849</f>
        <v>10417160</v>
      </c>
    </row>
    <row r="481" spans="1:10" ht="66.75" customHeight="1" x14ac:dyDescent="0.25">
      <c r="A481" s="15"/>
      <c r="B481" s="43" t="s">
        <v>130</v>
      </c>
      <c r="C481" s="43"/>
      <c r="D481" s="43"/>
      <c r="E481" s="43"/>
      <c r="F481" s="44"/>
      <c r="G481" s="31" t="s">
        <v>129</v>
      </c>
      <c r="H481" s="36" t="s">
        <v>128</v>
      </c>
      <c r="I481" s="14" t="s">
        <v>0</v>
      </c>
      <c r="J481" s="24">
        <f>101221383-59347021-16177353-15279849</f>
        <v>10417160</v>
      </c>
    </row>
    <row r="482" spans="1:10" ht="15.75" x14ac:dyDescent="0.25">
      <c r="A482" s="15"/>
      <c r="B482" s="43">
        <v>800</v>
      </c>
      <c r="C482" s="43"/>
      <c r="D482" s="43"/>
      <c r="E482" s="43"/>
      <c r="F482" s="44"/>
      <c r="G482" s="31" t="s">
        <v>1</v>
      </c>
      <c r="H482" s="36" t="s">
        <v>0</v>
      </c>
      <c r="I482" s="14">
        <v>800</v>
      </c>
      <c r="J482" s="24">
        <f>101221383-59347021-16177353-15279849</f>
        <v>10417160</v>
      </c>
    </row>
    <row r="483" spans="1:10" ht="63" x14ac:dyDescent="0.25">
      <c r="A483" s="15"/>
      <c r="B483" s="48" t="s">
        <v>127</v>
      </c>
      <c r="C483" s="48"/>
      <c r="D483" s="48"/>
      <c r="E483" s="48"/>
      <c r="F483" s="49"/>
      <c r="G483" s="17" t="s">
        <v>126</v>
      </c>
      <c r="H483" s="37" t="s">
        <v>125</v>
      </c>
      <c r="I483" s="16" t="s">
        <v>0</v>
      </c>
      <c r="J483" s="23">
        <v>-14050000</v>
      </c>
    </row>
    <row r="484" spans="1:10" ht="47.25" x14ac:dyDescent="0.25">
      <c r="A484" s="15"/>
      <c r="B484" s="43" t="s">
        <v>124</v>
      </c>
      <c r="C484" s="43"/>
      <c r="D484" s="43"/>
      <c r="E484" s="43"/>
      <c r="F484" s="44"/>
      <c r="G484" s="31" t="s">
        <v>123</v>
      </c>
      <c r="H484" s="36" t="s">
        <v>122</v>
      </c>
      <c r="I484" s="14" t="s">
        <v>0</v>
      </c>
      <c r="J484" s="24">
        <v>-14050000</v>
      </c>
    </row>
    <row r="485" spans="1:10" ht="31.5" x14ac:dyDescent="0.25">
      <c r="A485" s="15"/>
      <c r="B485" s="43">
        <v>200</v>
      </c>
      <c r="C485" s="43"/>
      <c r="D485" s="43"/>
      <c r="E485" s="43"/>
      <c r="F485" s="44"/>
      <c r="G485" s="31" t="s">
        <v>3</v>
      </c>
      <c r="H485" s="36" t="s">
        <v>0</v>
      </c>
      <c r="I485" s="14">
        <v>200</v>
      </c>
      <c r="J485" s="24">
        <v>-14050000</v>
      </c>
    </row>
    <row r="486" spans="1:10" ht="52.5" customHeight="1" x14ac:dyDescent="0.25">
      <c r="A486" s="15"/>
      <c r="B486" s="48" t="s">
        <v>121</v>
      </c>
      <c r="C486" s="48"/>
      <c r="D486" s="48"/>
      <c r="E486" s="48"/>
      <c r="F486" s="49"/>
      <c r="G486" s="17" t="s">
        <v>120</v>
      </c>
      <c r="H486" s="37" t="s">
        <v>119</v>
      </c>
      <c r="I486" s="16" t="s">
        <v>0</v>
      </c>
      <c r="J486" s="23">
        <v>-2633001</v>
      </c>
    </row>
    <row r="487" spans="1:10" ht="47.25" x14ac:dyDescent="0.25">
      <c r="A487" s="15"/>
      <c r="B487" s="43" t="s">
        <v>118</v>
      </c>
      <c r="C487" s="43"/>
      <c r="D487" s="43"/>
      <c r="E487" s="43"/>
      <c r="F487" s="44"/>
      <c r="G487" s="31" t="s">
        <v>117</v>
      </c>
      <c r="H487" s="36" t="s">
        <v>116</v>
      </c>
      <c r="I487" s="14" t="s">
        <v>0</v>
      </c>
      <c r="J487" s="24">
        <v>-2633001</v>
      </c>
    </row>
    <row r="488" spans="1:10" ht="15.75" x14ac:dyDescent="0.25">
      <c r="A488" s="15"/>
      <c r="B488" s="43">
        <v>800</v>
      </c>
      <c r="C488" s="43"/>
      <c r="D488" s="43"/>
      <c r="E488" s="43"/>
      <c r="F488" s="44"/>
      <c r="G488" s="31" t="s">
        <v>1</v>
      </c>
      <c r="H488" s="36" t="s">
        <v>0</v>
      </c>
      <c r="I488" s="14">
        <v>800</v>
      </c>
      <c r="J488" s="24">
        <v>-2633001</v>
      </c>
    </row>
    <row r="489" spans="1:10" ht="31.5" x14ac:dyDescent="0.25">
      <c r="A489" s="15"/>
      <c r="B489" s="48" t="s">
        <v>115</v>
      </c>
      <c r="C489" s="48"/>
      <c r="D489" s="48"/>
      <c r="E489" s="48"/>
      <c r="F489" s="49"/>
      <c r="G489" s="17" t="s">
        <v>114</v>
      </c>
      <c r="H489" s="37" t="s">
        <v>113</v>
      </c>
      <c r="I489" s="16" t="s">
        <v>0</v>
      </c>
      <c r="J489" s="23">
        <v>-18302280</v>
      </c>
    </row>
    <row r="490" spans="1:10" ht="63" x14ac:dyDescent="0.25">
      <c r="A490" s="15"/>
      <c r="B490" s="43" t="s">
        <v>112</v>
      </c>
      <c r="C490" s="43"/>
      <c r="D490" s="43"/>
      <c r="E490" s="43"/>
      <c r="F490" s="44"/>
      <c r="G490" s="31" t="s">
        <v>111</v>
      </c>
      <c r="H490" s="36" t="s">
        <v>110</v>
      </c>
      <c r="I490" s="14" t="s">
        <v>0</v>
      </c>
      <c r="J490" s="24">
        <v>-702280</v>
      </c>
    </row>
    <row r="491" spans="1:10" ht="31.5" x14ac:dyDescent="0.25">
      <c r="A491" s="15"/>
      <c r="B491" s="43">
        <v>200</v>
      </c>
      <c r="C491" s="43"/>
      <c r="D491" s="43"/>
      <c r="E491" s="43"/>
      <c r="F491" s="44"/>
      <c r="G491" s="31" t="s">
        <v>3</v>
      </c>
      <c r="H491" s="36" t="s">
        <v>0</v>
      </c>
      <c r="I491" s="14">
        <v>200</v>
      </c>
      <c r="J491" s="24">
        <v>-702280</v>
      </c>
    </row>
    <row r="492" spans="1:10" ht="51" customHeight="1" x14ac:dyDescent="0.25">
      <c r="A492" s="15"/>
      <c r="B492" s="43" t="s">
        <v>109</v>
      </c>
      <c r="C492" s="43"/>
      <c r="D492" s="43"/>
      <c r="E492" s="43"/>
      <c r="F492" s="44"/>
      <c r="G492" s="31" t="s">
        <v>108</v>
      </c>
      <c r="H492" s="36" t="s">
        <v>107</v>
      </c>
      <c r="I492" s="14" t="s">
        <v>0</v>
      </c>
      <c r="J492" s="24">
        <v>-17600000</v>
      </c>
    </row>
    <row r="493" spans="1:10" ht="31.5" x14ac:dyDescent="0.25">
      <c r="A493" s="15"/>
      <c r="B493" s="43">
        <v>200</v>
      </c>
      <c r="C493" s="43"/>
      <c r="D493" s="43"/>
      <c r="E493" s="43"/>
      <c r="F493" s="44"/>
      <c r="G493" s="31" t="s">
        <v>3</v>
      </c>
      <c r="H493" s="36" t="s">
        <v>0</v>
      </c>
      <c r="I493" s="14">
        <v>200</v>
      </c>
      <c r="J493" s="24">
        <v>-11600000</v>
      </c>
    </row>
    <row r="494" spans="1:10" ht="36.75" customHeight="1" x14ac:dyDescent="0.25">
      <c r="A494" s="15"/>
      <c r="B494" s="43">
        <v>400</v>
      </c>
      <c r="C494" s="43"/>
      <c r="D494" s="43"/>
      <c r="E494" s="43"/>
      <c r="F494" s="44"/>
      <c r="G494" s="31" t="s">
        <v>97</v>
      </c>
      <c r="H494" s="36" t="s">
        <v>0</v>
      </c>
      <c r="I494" s="14">
        <v>400</v>
      </c>
      <c r="J494" s="24">
        <v>-6000000</v>
      </c>
    </row>
    <row r="495" spans="1:10" ht="47.25" x14ac:dyDescent="0.25">
      <c r="A495" s="15"/>
      <c r="B495" s="50" t="s">
        <v>106</v>
      </c>
      <c r="C495" s="50"/>
      <c r="D495" s="50"/>
      <c r="E495" s="50"/>
      <c r="F495" s="51"/>
      <c r="G495" s="19" t="s">
        <v>105</v>
      </c>
      <c r="H495" s="38" t="s">
        <v>104</v>
      </c>
      <c r="I495" s="18" t="s">
        <v>0</v>
      </c>
      <c r="J495" s="22">
        <f>64852979+9347021</f>
        <v>74200000</v>
      </c>
    </row>
    <row r="496" spans="1:10" ht="63" x14ac:dyDescent="0.25">
      <c r="A496" s="15"/>
      <c r="B496" s="48" t="s">
        <v>103</v>
      </c>
      <c r="C496" s="48"/>
      <c r="D496" s="48"/>
      <c r="E496" s="48"/>
      <c r="F496" s="49"/>
      <c r="G496" s="17" t="s">
        <v>102</v>
      </c>
      <c r="H496" s="37" t="s">
        <v>101</v>
      </c>
      <c r="I496" s="16" t="s">
        <v>0</v>
      </c>
      <c r="J496" s="23">
        <f>64852979+9347021</f>
        <v>74200000</v>
      </c>
    </row>
    <row r="497" spans="1:10" ht="78.75" x14ac:dyDescent="0.25">
      <c r="A497" s="15"/>
      <c r="B497" s="43" t="s">
        <v>100</v>
      </c>
      <c r="C497" s="43"/>
      <c r="D497" s="43"/>
      <c r="E497" s="43"/>
      <c r="F497" s="44"/>
      <c r="G497" s="31" t="s">
        <v>99</v>
      </c>
      <c r="H497" s="36" t="s">
        <v>98</v>
      </c>
      <c r="I497" s="14" t="s">
        <v>0</v>
      </c>
      <c r="J497" s="24">
        <f>64852979+9347021</f>
        <v>74200000</v>
      </c>
    </row>
    <row r="498" spans="1:10" ht="35.25" customHeight="1" x14ac:dyDescent="0.25">
      <c r="A498" s="15"/>
      <c r="B498" s="43">
        <v>400</v>
      </c>
      <c r="C498" s="43"/>
      <c r="D498" s="43"/>
      <c r="E498" s="43"/>
      <c r="F498" s="44"/>
      <c r="G498" s="31" t="s">
        <v>97</v>
      </c>
      <c r="H498" s="36" t="s">
        <v>0</v>
      </c>
      <c r="I498" s="14">
        <v>400</v>
      </c>
      <c r="J498" s="24">
        <f>82652979+9347021</f>
        <v>92000000</v>
      </c>
    </row>
    <row r="499" spans="1:10" ht="47.25" x14ac:dyDescent="0.25">
      <c r="A499" s="15"/>
      <c r="B499" s="43">
        <v>600</v>
      </c>
      <c r="C499" s="43"/>
      <c r="D499" s="43"/>
      <c r="E499" s="43"/>
      <c r="F499" s="44"/>
      <c r="G499" s="31" t="s">
        <v>2</v>
      </c>
      <c r="H499" s="36" t="s">
        <v>0</v>
      </c>
      <c r="I499" s="14">
        <v>600</v>
      </c>
      <c r="J499" s="24">
        <v>-17800000</v>
      </c>
    </row>
    <row r="500" spans="1:10" ht="47.25" x14ac:dyDescent="0.25">
      <c r="A500" s="15"/>
      <c r="B500" s="50" t="s">
        <v>96</v>
      </c>
      <c r="C500" s="50"/>
      <c r="D500" s="50"/>
      <c r="E500" s="50"/>
      <c r="F500" s="51"/>
      <c r="G500" s="19" t="s">
        <v>95</v>
      </c>
      <c r="H500" s="38" t="s">
        <v>94</v>
      </c>
      <c r="I500" s="18" t="s">
        <v>0</v>
      </c>
      <c r="J500" s="22">
        <v>-1200000</v>
      </c>
    </row>
    <row r="501" spans="1:10" ht="47.25" x14ac:dyDescent="0.25">
      <c r="A501" s="15"/>
      <c r="B501" s="48" t="s">
        <v>93</v>
      </c>
      <c r="C501" s="48"/>
      <c r="D501" s="48"/>
      <c r="E501" s="48"/>
      <c r="F501" s="49"/>
      <c r="G501" s="17" t="s">
        <v>92</v>
      </c>
      <c r="H501" s="37" t="s">
        <v>91</v>
      </c>
      <c r="I501" s="16" t="s">
        <v>0</v>
      </c>
      <c r="J501" s="23">
        <v>-881000</v>
      </c>
    </row>
    <row r="502" spans="1:10" ht="47.25" x14ac:dyDescent="0.25">
      <c r="A502" s="15"/>
      <c r="B502" s="43" t="s">
        <v>90</v>
      </c>
      <c r="C502" s="43"/>
      <c r="D502" s="43"/>
      <c r="E502" s="43"/>
      <c r="F502" s="44"/>
      <c r="G502" s="31" t="s">
        <v>89</v>
      </c>
      <c r="H502" s="36" t="s">
        <v>88</v>
      </c>
      <c r="I502" s="14" t="s">
        <v>0</v>
      </c>
      <c r="J502" s="24">
        <v>-881000</v>
      </c>
    </row>
    <row r="503" spans="1:10" ht="31.5" x14ac:dyDescent="0.25">
      <c r="A503" s="15"/>
      <c r="B503" s="43">
        <v>200</v>
      </c>
      <c r="C503" s="43"/>
      <c r="D503" s="43"/>
      <c r="E503" s="43"/>
      <c r="F503" s="44"/>
      <c r="G503" s="31" t="s">
        <v>3</v>
      </c>
      <c r="H503" s="36" t="s">
        <v>0</v>
      </c>
      <c r="I503" s="14">
        <v>200</v>
      </c>
      <c r="J503" s="24">
        <v>-1133800</v>
      </c>
    </row>
    <row r="504" spans="1:10" ht="31.5" x14ac:dyDescent="0.25">
      <c r="A504" s="15"/>
      <c r="B504" s="43">
        <v>300</v>
      </c>
      <c r="C504" s="43"/>
      <c r="D504" s="43"/>
      <c r="E504" s="43"/>
      <c r="F504" s="44"/>
      <c r="G504" s="31" t="s">
        <v>8</v>
      </c>
      <c r="H504" s="36" t="s">
        <v>0</v>
      </c>
      <c r="I504" s="14">
        <v>300</v>
      </c>
      <c r="J504" s="24">
        <v>252800</v>
      </c>
    </row>
    <row r="505" spans="1:10" ht="47.25" x14ac:dyDescent="0.25">
      <c r="A505" s="15"/>
      <c r="B505" s="48" t="s">
        <v>87</v>
      </c>
      <c r="C505" s="48"/>
      <c r="D505" s="48"/>
      <c r="E505" s="48"/>
      <c r="F505" s="49"/>
      <c r="G505" s="17" t="s">
        <v>86</v>
      </c>
      <c r="H505" s="37" t="s">
        <v>85</v>
      </c>
      <c r="I505" s="16" t="s">
        <v>0</v>
      </c>
      <c r="J505" s="23">
        <v>-119000</v>
      </c>
    </row>
    <row r="506" spans="1:10" ht="31.5" x14ac:dyDescent="0.25">
      <c r="A506" s="15"/>
      <c r="B506" s="43" t="s">
        <v>84</v>
      </c>
      <c r="C506" s="43"/>
      <c r="D506" s="43"/>
      <c r="E506" s="43"/>
      <c r="F506" s="44"/>
      <c r="G506" s="31" t="s">
        <v>83</v>
      </c>
      <c r="H506" s="36" t="s">
        <v>82</v>
      </c>
      <c r="I506" s="14" t="s">
        <v>0</v>
      </c>
      <c r="J506" s="24">
        <v>-119000</v>
      </c>
    </row>
    <row r="507" spans="1:10" ht="31.5" x14ac:dyDescent="0.25">
      <c r="A507" s="15"/>
      <c r="B507" s="43">
        <v>200</v>
      </c>
      <c r="C507" s="43"/>
      <c r="D507" s="43"/>
      <c r="E507" s="43"/>
      <c r="F507" s="44"/>
      <c r="G507" s="31" t="s">
        <v>3</v>
      </c>
      <c r="H507" s="36" t="s">
        <v>0</v>
      </c>
      <c r="I507" s="14">
        <v>200</v>
      </c>
      <c r="J507" s="24">
        <v>-119000</v>
      </c>
    </row>
    <row r="508" spans="1:10" ht="31.5" x14ac:dyDescent="0.25">
      <c r="A508" s="15"/>
      <c r="B508" s="48" t="s">
        <v>81</v>
      </c>
      <c r="C508" s="48"/>
      <c r="D508" s="48"/>
      <c r="E508" s="48"/>
      <c r="F508" s="49"/>
      <c r="G508" s="17" t="s">
        <v>80</v>
      </c>
      <c r="H508" s="37" t="s">
        <v>79</v>
      </c>
      <c r="I508" s="16" t="s">
        <v>0</v>
      </c>
      <c r="J508" s="23">
        <v>-200000</v>
      </c>
    </row>
    <row r="509" spans="1:10" ht="31.5" x14ac:dyDescent="0.25">
      <c r="A509" s="15"/>
      <c r="B509" s="43" t="s">
        <v>78</v>
      </c>
      <c r="C509" s="43"/>
      <c r="D509" s="43"/>
      <c r="E509" s="43"/>
      <c r="F509" s="44"/>
      <c r="G509" s="31" t="s">
        <v>77</v>
      </c>
      <c r="H509" s="36" t="s">
        <v>76</v>
      </c>
      <c r="I509" s="14" t="s">
        <v>0</v>
      </c>
      <c r="J509" s="24">
        <v>-200000</v>
      </c>
    </row>
    <row r="510" spans="1:10" ht="47.25" x14ac:dyDescent="0.25">
      <c r="A510" s="15"/>
      <c r="B510" s="43">
        <v>600</v>
      </c>
      <c r="C510" s="43"/>
      <c r="D510" s="43"/>
      <c r="E510" s="43"/>
      <c r="F510" s="44"/>
      <c r="G510" s="31" t="s">
        <v>2</v>
      </c>
      <c r="H510" s="36" t="s">
        <v>0</v>
      </c>
      <c r="I510" s="14">
        <v>600</v>
      </c>
      <c r="J510" s="24">
        <v>-200000</v>
      </c>
    </row>
    <row r="511" spans="1:10" ht="31.5" x14ac:dyDescent="0.25">
      <c r="A511" s="15"/>
      <c r="B511" s="50" t="s">
        <v>75</v>
      </c>
      <c r="C511" s="50"/>
      <c r="D511" s="50"/>
      <c r="E511" s="50"/>
      <c r="F511" s="51"/>
      <c r="G511" s="19" t="s">
        <v>74</v>
      </c>
      <c r="H511" s="38" t="s">
        <v>73</v>
      </c>
      <c r="I511" s="18" t="s">
        <v>0</v>
      </c>
      <c r="J511" s="22">
        <f>-2680000-600000</f>
        <v>-3280000</v>
      </c>
    </row>
    <row r="512" spans="1:10" ht="51.75" customHeight="1" x14ac:dyDescent="0.25">
      <c r="A512" s="15"/>
      <c r="B512" s="48" t="s">
        <v>72</v>
      </c>
      <c r="C512" s="48"/>
      <c r="D512" s="48"/>
      <c r="E512" s="48"/>
      <c r="F512" s="49"/>
      <c r="G512" s="17" t="s">
        <v>71</v>
      </c>
      <c r="H512" s="37" t="s">
        <v>70</v>
      </c>
      <c r="I512" s="16" t="s">
        <v>0</v>
      </c>
      <c r="J512" s="23">
        <v>-1878000</v>
      </c>
    </row>
    <row r="513" spans="1:10" ht="47.25" x14ac:dyDescent="0.25">
      <c r="A513" s="15"/>
      <c r="B513" s="43" t="s">
        <v>69</v>
      </c>
      <c r="C513" s="43"/>
      <c r="D513" s="43"/>
      <c r="E513" s="43"/>
      <c r="F513" s="44"/>
      <c r="G513" s="31" t="s">
        <v>68</v>
      </c>
      <c r="H513" s="36" t="s">
        <v>67</v>
      </c>
      <c r="I513" s="14" t="s">
        <v>0</v>
      </c>
      <c r="J513" s="24">
        <v>-72000</v>
      </c>
    </row>
    <row r="514" spans="1:10" ht="15.75" x14ac:dyDescent="0.25">
      <c r="A514" s="15"/>
      <c r="B514" s="43">
        <v>500</v>
      </c>
      <c r="C514" s="43"/>
      <c r="D514" s="43"/>
      <c r="E514" s="43"/>
      <c r="F514" s="44"/>
      <c r="G514" s="31" t="s">
        <v>39</v>
      </c>
      <c r="H514" s="36" t="s">
        <v>0</v>
      </c>
      <c r="I514" s="14">
        <v>500</v>
      </c>
      <c r="J514" s="24">
        <v>-72000</v>
      </c>
    </row>
    <row r="515" spans="1:10" ht="47.25" x14ac:dyDescent="0.25">
      <c r="A515" s="15"/>
      <c r="B515" s="43" t="s">
        <v>66</v>
      </c>
      <c r="C515" s="43"/>
      <c r="D515" s="43"/>
      <c r="E515" s="43"/>
      <c r="F515" s="44"/>
      <c r="G515" s="31" t="s">
        <v>65</v>
      </c>
      <c r="H515" s="36" t="s">
        <v>64</v>
      </c>
      <c r="I515" s="14" t="s">
        <v>0</v>
      </c>
      <c r="J515" s="24">
        <v>-1806000</v>
      </c>
    </row>
    <row r="516" spans="1:10" ht="31.5" x14ac:dyDescent="0.25">
      <c r="A516" s="15"/>
      <c r="B516" s="43">
        <v>200</v>
      </c>
      <c r="C516" s="43"/>
      <c r="D516" s="43"/>
      <c r="E516" s="43"/>
      <c r="F516" s="44"/>
      <c r="G516" s="31" t="s">
        <v>3</v>
      </c>
      <c r="H516" s="36" t="s">
        <v>0</v>
      </c>
      <c r="I516" s="14">
        <v>200</v>
      </c>
      <c r="J516" s="24">
        <v>-106000</v>
      </c>
    </row>
    <row r="517" spans="1:10" ht="47.25" x14ac:dyDescent="0.25">
      <c r="A517" s="15"/>
      <c r="B517" s="43">
        <v>600</v>
      </c>
      <c r="C517" s="43"/>
      <c r="D517" s="43"/>
      <c r="E517" s="43"/>
      <c r="F517" s="44"/>
      <c r="G517" s="31" t="s">
        <v>2</v>
      </c>
      <c r="H517" s="36" t="s">
        <v>0</v>
      </c>
      <c r="I517" s="14">
        <v>600</v>
      </c>
      <c r="J517" s="24">
        <v>-1700000</v>
      </c>
    </row>
    <row r="518" spans="1:10" ht="54" customHeight="1" x14ac:dyDescent="0.25">
      <c r="A518" s="15"/>
      <c r="B518" s="48" t="s">
        <v>63</v>
      </c>
      <c r="C518" s="48"/>
      <c r="D518" s="48"/>
      <c r="E518" s="48"/>
      <c r="F518" s="49"/>
      <c r="G518" s="17" t="s">
        <v>62</v>
      </c>
      <c r="H518" s="37" t="s">
        <v>61</v>
      </c>
      <c r="I518" s="16" t="s">
        <v>0</v>
      </c>
      <c r="J518" s="23">
        <v>-202000</v>
      </c>
    </row>
    <row r="519" spans="1:10" ht="36.75" customHeight="1" x14ac:dyDescent="0.25">
      <c r="A519" s="15"/>
      <c r="B519" s="43" t="s">
        <v>60</v>
      </c>
      <c r="C519" s="43"/>
      <c r="D519" s="43"/>
      <c r="E519" s="43"/>
      <c r="F519" s="44"/>
      <c r="G519" s="31" t="s">
        <v>59</v>
      </c>
      <c r="H519" s="36" t="s">
        <v>58</v>
      </c>
      <c r="I519" s="14" t="s">
        <v>0</v>
      </c>
      <c r="J519" s="24">
        <v>-202000</v>
      </c>
    </row>
    <row r="520" spans="1:10" ht="47.25" x14ac:dyDescent="0.25">
      <c r="A520" s="15"/>
      <c r="B520" s="43">
        <v>600</v>
      </c>
      <c r="C520" s="43"/>
      <c r="D520" s="43"/>
      <c r="E520" s="43"/>
      <c r="F520" s="44"/>
      <c r="G520" s="31" t="s">
        <v>2</v>
      </c>
      <c r="H520" s="36" t="s">
        <v>0</v>
      </c>
      <c r="I520" s="14">
        <v>600</v>
      </c>
      <c r="J520" s="24">
        <v>-202000</v>
      </c>
    </row>
    <row r="521" spans="1:10" ht="47.25" x14ac:dyDescent="0.25">
      <c r="A521" s="15"/>
      <c r="B521" s="48" t="s">
        <v>57</v>
      </c>
      <c r="C521" s="48"/>
      <c r="D521" s="48"/>
      <c r="E521" s="48"/>
      <c r="F521" s="49"/>
      <c r="G521" s="17" t="s">
        <v>56</v>
      </c>
      <c r="H521" s="37" t="s">
        <v>55</v>
      </c>
      <c r="I521" s="16" t="s">
        <v>0</v>
      </c>
      <c r="J521" s="23">
        <v>-600000</v>
      </c>
    </row>
    <row r="522" spans="1:10" ht="31.5" x14ac:dyDescent="0.25">
      <c r="A522" s="15"/>
      <c r="B522" s="43" t="s">
        <v>54</v>
      </c>
      <c r="C522" s="43"/>
      <c r="D522" s="43"/>
      <c r="E522" s="43"/>
      <c r="F522" s="44"/>
      <c r="G522" s="31" t="s">
        <v>53</v>
      </c>
      <c r="H522" s="36" t="s">
        <v>52</v>
      </c>
      <c r="I522" s="14" t="s">
        <v>0</v>
      </c>
      <c r="J522" s="24">
        <v>-600000</v>
      </c>
    </row>
    <row r="523" spans="1:10" ht="15.75" x14ac:dyDescent="0.25">
      <c r="A523" s="15"/>
      <c r="B523" s="43">
        <v>500</v>
      </c>
      <c r="C523" s="43"/>
      <c r="D523" s="43"/>
      <c r="E523" s="43"/>
      <c r="F523" s="44"/>
      <c r="G523" s="31" t="s">
        <v>39</v>
      </c>
      <c r="H523" s="36" t="s">
        <v>0</v>
      </c>
      <c r="I523" s="14">
        <v>500</v>
      </c>
      <c r="J523" s="24">
        <v>-600000</v>
      </c>
    </row>
    <row r="524" spans="1:10" ht="47.25" x14ac:dyDescent="0.25">
      <c r="A524" s="15"/>
      <c r="B524" s="32"/>
      <c r="C524" s="32"/>
      <c r="D524" s="32"/>
      <c r="E524" s="32"/>
      <c r="F524" s="33"/>
      <c r="G524" s="40" t="s">
        <v>867</v>
      </c>
      <c r="H524" s="41" t="s">
        <v>868</v>
      </c>
      <c r="I524" s="42" t="s">
        <v>0</v>
      </c>
      <c r="J524" s="24">
        <f>J525</f>
        <v>-600000</v>
      </c>
    </row>
    <row r="525" spans="1:10" ht="47.25" x14ac:dyDescent="0.25">
      <c r="A525" s="15"/>
      <c r="B525" s="32"/>
      <c r="C525" s="32"/>
      <c r="D525" s="32"/>
      <c r="E525" s="32"/>
      <c r="F525" s="33"/>
      <c r="G525" s="40" t="s">
        <v>869</v>
      </c>
      <c r="H525" s="41" t="s">
        <v>870</v>
      </c>
      <c r="I525" s="42" t="s">
        <v>0</v>
      </c>
      <c r="J525" s="24">
        <f>J526</f>
        <v>-600000</v>
      </c>
    </row>
    <row r="526" spans="1:10" ht="15.75" x14ac:dyDescent="0.25">
      <c r="A526" s="15"/>
      <c r="B526" s="32"/>
      <c r="C526" s="32"/>
      <c r="D526" s="32"/>
      <c r="E526" s="32"/>
      <c r="F526" s="33"/>
      <c r="G526" s="40" t="s">
        <v>1</v>
      </c>
      <c r="H526" s="41" t="s">
        <v>0</v>
      </c>
      <c r="I526" s="42">
        <v>800</v>
      </c>
      <c r="J526" s="24">
        <v>-600000</v>
      </c>
    </row>
    <row r="527" spans="1:10" ht="15.75" x14ac:dyDescent="0.25">
      <c r="A527" s="15"/>
      <c r="B527" s="50" t="s">
        <v>51</v>
      </c>
      <c r="C527" s="50"/>
      <c r="D527" s="50"/>
      <c r="E527" s="50"/>
      <c r="F527" s="51"/>
      <c r="G527" s="19" t="s">
        <v>50</v>
      </c>
      <c r="H527" s="38" t="s">
        <v>49</v>
      </c>
      <c r="I527" s="18" t="s">
        <v>0</v>
      </c>
      <c r="J527" s="22">
        <v>52550171</v>
      </c>
    </row>
    <row r="528" spans="1:10" ht="15.75" x14ac:dyDescent="0.25">
      <c r="A528" s="15"/>
      <c r="B528" s="48" t="s">
        <v>51</v>
      </c>
      <c r="C528" s="48"/>
      <c r="D528" s="48"/>
      <c r="E528" s="48"/>
      <c r="F528" s="49"/>
      <c r="G528" s="17" t="s">
        <v>50</v>
      </c>
      <c r="H528" s="37" t="s">
        <v>49</v>
      </c>
      <c r="I528" s="16" t="s">
        <v>0</v>
      </c>
      <c r="J528" s="23">
        <v>52550171</v>
      </c>
    </row>
    <row r="529" spans="1:10" ht="18.75" customHeight="1" x14ac:dyDescent="0.25">
      <c r="A529" s="15"/>
      <c r="B529" s="43" t="s">
        <v>48</v>
      </c>
      <c r="C529" s="43"/>
      <c r="D529" s="43"/>
      <c r="E529" s="43"/>
      <c r="F529" s="44"/>
      <c r="G529" s="31" t="s">
        <v>47</v>
      </c>
      <c r="H529" s="36" t="s">
        <v>46</v>
      </c>
      <c r="I529" s="14" t="s">
        <v>0</v>
      </c>
      <c r="J529" s="24" t="s">
        <v>0</v>
      </c>
    </row>
    <row r="530" spans="1:10" ht="31.5" x14ac:dyDescent="0.25">
      <c r="A530" s="15"/>
      <c r="B530" s="43">
        <v>200</v>
      </c>
      <c r="C530" s="43"/>
      <c r="D530" s="43"/>
      <c r="E530" s="43"/>
      <c r="F530" s="44"/>
      <c r="G530" s="31" t="s">
        <v>3</v>
      </c>
      <c r="H530" s="36" t="s">
        <v>0</v>
      </c>
      <c r="I530" s="14">
        <v>200</v>
      </c>
      <c r="J530" s="24">
        <v>14300</v>
      </c>
    </row>
    <row r="531" spans="1:10" ht="15.75" x14ac:dyDescent="0.25">
      <c r="A531" s="15"/>
      <c r="B531" s="43">
        <v>800</v>
      </c>
      <c r="C531" s="43"/>
      <c r="D531" s="43"/>
      <c r="E531" s="43"/>
      <c r="F531" s="44"/>
      <c r="G531" s="31" t="s">
        <v>1</v>
      </c>
      <c r="H531" s="36" t="s">
        <v>0</v>
      </c>
      <c r="I531" s="14">
        <v>800</v>
      </c>
      <c r="J531" s="24">
        <v>-14300</v>
      </c>
    </row>
    <row r="532" spans="1:10" ht="113.25" customHeight="1" x14ac:dyDescent="0.25">
      <c r="A532" s="15"/>
      <c r="B532" s="43" t="s">
        <v>45</v>
      </c>
      <c r="C532" s="43"/>
      <c r="D532" s="43"/>
      <c r="E532" s="43"/>
      <c r="F532" s="44"/>
      <c r="G532" s="31" t="s">
        <v>44</v>
      </c>
      <c r="H532" s="36" t="s">
        <v>43</v>
      </c>
      <c r="I532" s="14" t="s">
        <v>0</v>
      </c>
      <c r="J532" s="24">
        <v>41562400</v>
      </c>
    </row>
    <row r="533" spans="1:10" ht="47.25" x14ac:dyDescent="0.25">
      <c r="A533" s="15"/>
      <c r="B533" s="43">
        <v>600</v>
      </c>
      <c r="C533" s="43"/>
      <c r="D533" s="43"/>
      <c r="E533" s="43"/>
      <c r="F533" s="44"/>
      <c r="G533" s="31" t="s">
        <v>2</v>
      </c>
      <c r="H533" s="36" t="s">
        <v>0</v>
      </c>
      <c r="I533" s="14">
        <v>600</v>
      </c>
      <c r="J533" s="24">
        <v>41562400</v>
      </c>
    </row>
    <row r="534" spans="1:10" ht="47.25" x14ac:dyDescent="0.25">
      <c r="A534" s="15"/>
      <c r="B534" s="43" t="s">
        <v>42</v>
      </c>
      <c r="C534" s="43"/>
      <c r="D534" s="43"/>
      <c r="E534" s="43"/>
      <c r="F534" s="44"/>
      <c r="G534" s="31" t="s">
        <v>41</v>
      </c>
      <c r="H534" s="36" t="s">
        <v>40</v>
      </c>
      <c r="I534" s="14" t="s">
        <v>0</v>
      </c>
      <c r="J534" s="24" t="s">
        <v>0</v>
      </c>
    </row>
    <row r="535" spans="1:10" ht="31.5" x14ac:dyDescent="0.25">
      <c r="A535" s="15"/>
      <c r="B535" s="43">
        <v>200</v>
      </c>
      <c r="C535" s="43"/>
      <c r="D535" s="43"/>
      <c r="E535" s="43"/>
      <c r="F535" s="44"/>
      <c r="G535" s="31" t="s">
        <v>3</v>
      </c>
      <c r="H535" s="36" t="s">
        <v>0</v>
      </c>
      <c r="I535" s="14">
        <v>200</v>
      </c>
      <c r="J535" s="24">
        <v>-126332</v>
      </c>
    </row>
    <row r="536" spans="1:10" ht="15.75" x14ac:dyDescent="0.25">
      <c r="A536" s="15"/>
      <c r="B536" s="43">
        <v>500</v>
      </c>
      <c r="C536" s="43"/>
      <c r="D536" s="43"/>
      <c r="E536" s="43"/>
      <c r="F536" s="44"/>
      <c r="G536" s="31" t="s">
        <v>39</v>
      </c>
      <c r="H536" s="36" t="s">
        <v>0</v>
      </c>
      <c r="I536" s="14">
        <v>500</v>
      </c>
      <c r="J536" s="24">
        <v>183910</v>
      </c>
    </row>
    <row r="537" spans="1:10" ht="15.75" x14ac:dyDescent="0.25">
      <c r="A537" s="15"/>
      <c r="B537" s="43">
        <v>800</v>
      </c>
      <c r="C537" s="43"/>
      <c r="D537" s="43"/>
      <c r="E537" s="43"/>
      <c r="F537" s="44"/>
      <c r="G537" s="31" t="s">
        <v>1</v>
      </c>
      <c r="H537" s="36" t="s">
        <v>0</v>
      </c>
      <c r="I537" s="14">
        <v>800</v>
      </c>
      <c r="J537" s="24">
        <v>-57578</v>
      </c>
    </row>
    <row r="538" spans="1:10" ht="110.25" x14ac:dyDescent="0.25">
      <c r="A538" s="15"/>
      <c r="B538" s="43" t="s">
        <v>38</v>
      </c>
      <c r="C538" s="43"/>
      <c r="D538" s="43"/>
      <c r="E538" s="43"/>
      <c r="F538" s="44"/>
      <c r="G538" s="31" t="s">
        <v>37</v>
      </c>
      <c r="H538" s="36" t="s">
        <v>36</v>
      </c>
      <c r="I538" s="14" t="s">
        <v>0</v>
      </c>
      <c r="J538" s="24">
        <v>800000</v>
      </c>
    </row>
    <row r="539" spans="1:10" ht="31.5" x14ac:dyDescent="0.25">
      <c r="A539" s="15"/>
      <c r="B539" s="43">
        <v>200</v>
      </c>
      <c r="C539" s="43"/>
      <c r="D539" s="43"/>
      <c r="E539" s="43"/>
      <c r="F539" s="44"/>
      <c r="G539" s="31" t="s">
        <v>3</v>
      </c>
      <c r="H539" s="36" t="s">
        <v>0</v>
      </c>
      <c r="I539" s="14">
        <v>200</v>
      </c>
      <c r="J539" s="24">
        <v>800000</v>
      </c>
    </row>
    <row r="540" spans="1:10" ht="31.5" x14ac:dyDescent="0.25">
      <c r="A540" s="15"/>
      <c r="B540" s="43" t="s">
        <v>35</v>
      </c>
      <c r="C540" s="43"/>
      <c r="D540" s="43"/>
      <c r="E540" s="43"/>
      <c r="F540" s="44"/>
      <c r="G540" s="31" t="s">
        <v>34</v>
      </c>
      <c r="H540" s="36" t="s">
        <v>33</v>
      </c>
      <c r="I540" s="14" t="s">
        <v>0</v>
      </c>
      <c r="J540" s="24">
        <v>-76623</v>
      </c>
    </row>
    <row r="541" spans="1:10" ht="82.5" customHeight="1" x14ac:dyDescent="0.25">
      <c r="A541" s="15"/>
      <c r="B541" s="43">
        <v>100</v>
      </c>
      <c r="C541" s="43"/>
      <c r="D541" s="43"/>
      <c r="E541" s="43"/>
      <c r="F541" s="44"/>
      <c r="G541" s="31" t="s">
        <v>4</v>
      </c>
      <c r="H541" s="36" t="s">
        <v>0</v>
      </c>
      <c r="I541" s="14">
        <v>100</v>
      </c>
      <c r="J541" s="24">
        <v>-76623</v>
      </c>
    </row>
    <row r="542" spans="1:10" ht="15.75" x14ac:dyDescent="0.25">
      <c r="A542" s="15"/>
      <c r="B542" s="43" t="s">
        <v>32</v>
      </c>
      <c r="C542" s="43"/>
      <c r="D542" s="43"/>
      <c r="E542" s="43"/>
      <c r="F542" s="44"/>
      <c r="G542" s="31" t="s">
        <v>31</v>
      </c>
      <c r="H542" s="36" t="s">
        <v>30</v>
      </c>
      <c r="I542" s="14" t="s">
        <v>0</v>
      </c>
      <c r="J542" s="24">
        <v>1526240.2199999988</v>
      </c>
    </row>
    <row r="543" spans="1:10" ht="80.25" customHeight="1" x14ac:dyDescent="0.25">
      <c r="A543" s="15"/>
      <c r="B543" s="43">
        <v>100</v>
      </c>
      <c r="C543" s="43"/>
      <c r="D543" s="43"/>
      <c r="E543" s="43"/>
      <c r="F543" s="44"/>
      <c r="G543" s="31" t="s">
        <v>4</v>
      </c>
      <c r="H543" s="36" t="s">
        <v>0</v>
      </c>
      <c r="I543" s="14">
        <v>100</v>
      </c>
      <c r="J543" s="24">
        <v>30517448</v>
      </c>
    </row>
    <row r="544" spans="1:10" ht="31.5" x14ac:dyDescent="0.25">
      <c r="A544" s="15"/>
      <c r="B544" s="43">
        <v>200</v>
      </c>
      <c r="C544" s="43"/>
      <c r="D544" s="43"/>
      <c r="E544" s="43"/>
      <c r="F544" s="44"/>
      <c r="G544" s="31" t="s">
        <v>3</v>
      </c>
      <c r="H544" s="36" t="s">
        <v>0</v>
      </c>
      <c r="I544" s="14">
        <v>200</v>
      </c>
      <c r="J544" s="24">
        <v>-29249170.780000001</v>
      </c>
    </row>
    <row r="545" spans="1:10" ht="31.5" x14ac:dyDescent="0.25">
      <c r="A545" s="15"/>
      <c r="B545" s="43">
        <v>300</v>
      </c>
      <c r="C545" s="43"/>
      <c r="D545" s="43"/>
      <c r="E545" s="43"/>
      <c r="F545" s="44"/>
      <c r="G545" s="31" t="s">
        <v>8</v>
      </c>
      <c r="H545" s="36" t="s">
        <v>0</v>
      </c>
      <c r="I545" s="14">
        <v>300</v>
      </c>
      <c r="J545" s="24">
        <v>263100</v>
      </c>
    </row>
    <row r="546" spans="1:10" ht="15.75" x14ac:dyDescent="0.25">
      <c r="A546" s="15"/>
      <c r="B546" s="43">
        <v>800</v>
      </c>
      <c r="C546" s="43"/>
      <c r="D546" s="43"/>
      <c r="E546" s="43"/>
      <c r="F546" s="44"/>
      <c r="G546" s="31" t="s">
        <v>1</v>
      </c>
      <c r="H546" s="36" t="s">
        <v>0</v>
      </c>
      <c r="I546" s="14">
        <v>800</v>
      </c>
      <c r="J546" s="24">
        <v>-5137</v>
      </c>
    </row>
    <row r="547" spans="1:10" ht="31.5" x14ac:dyDescent="0.25">
      <c r="A547" s="15"/>
      <c r="B547" s="43" t="s">
        <v>29</v>
      </c>
      <c r="C547" s="43"/>
      <c r="D547" s="43"/>
      <c r="E547" s="43"/>
      <c r="F547" s="44"/>
      <c r="G547" s="31" t="s">
        <v>28</v>
      </c>
      <c r="H547" s="36" t="s">
        <v>27</v>
      </c>
      <c r="I547" s="14" t="s">
        <v>0</v>
      </c>
      <c r="J547" s="24">
        <v>229983</v>
      </c>
    </row>
    <row r="548" spans="1:10" ht="83.25" customHeight="1" x14ac:dyDescent="0.25">
      <c r="A548" s="15"/>
      <c r="B548" s="43">
        <v>100</v>
      </c>
      <c r="C548" s="43"/>
      <c r="D548" s="43"/>
      <c r="E548" s="43"/>
      <c r="F548" s="44"/>
      <c r="G548" s="31" t="s">
        <v>4</v>
      </c>
      <c r="H548" s="36" t="s">
        <v>0</v>
      </c>
      <c r="I548" s="14">
        <v>100</v>
      </c>
      <c r="J548" s="24">
        <v>229983</v>
      </c>
    </row>
    <row r="549" spans="1:10" ht="15.75" x14ac:dyDescent="0.25">
      <c r="A549" s="15"/>
      <c r="B549" s="43" t="s">
        <v>26</v>
      </c>
      <c r="C549" s="43"/>
      <c r="D549" s="43"/>
      <c r="E549" s="43"/>
      <c r="F549" s="44"/>
      <c r="G549" s="31" t="s">
        <v>25</v>
      </c>
      <c r="H549" s="36" t="s">
        <v>24</v>
      </c>
      <c r="I549" s="14" t="s">
        <v>0</v>
      </c>
      <c r="J549" s="24">
        <v>-1000000</v>
      </c>
    </row>
    <row r="550" spans="1:10" ht="31.5" x14ac:dyDescent="0.25">
      <c r="A550" s="15"/>
      <c r="B550" s="43">
        <v>200</v>
      </c>
      <c r="C550" s="43"/>
      <c r="D550" s="43"/>
      <c r="E550" s="43"/>
      <c r="F550" s="44"/>
      <c r="G550" s="31" t="s">
        <v>3</v>
      </c>
      <c r="H550" s="36" t="s">
        <v>0</v>
      </c>
      <c r="I550" s="14">
        <v>200</v>
      </c>
      <c r="J550" s="24">
        <v>-1000000</v>
      </c>
    </row>
    <row r="551" spans="1:10" ht="63" x14ac:dyDescent="0.25">
      <c r="A551" s="15"/>
      <c r="B551" s="43" t="s">
        <v>23</v>
      </c>
      <c r="C551" s="43"/>
      <c r="D551" s="43"/>
      <c r="E551" s="43"/>
      <c r="F551" s="44"/>
      <c r="G551" s="31" t="s">
        <v>22</v>
      </c>
      <c r="H551" s="36" t="s">
        <v>21</v>
      </c>
      <c r="I551" s="14" t="s">
        <v>0</v>
      </c>
      <c r="J551" s="24">
        <v>-13426</v>
      </c>
    </row>
    <row r="552" spans="1:10" ht="31.5" x14ac:dyDescent="0.25">
      <c r="A552" s="15"/>
      <c r="B552" s="43">
        <v>200</v>
      </c>
      <c r="C552" s="43"/>
      <c r="D552" s="43"/>
      <c r="E552" s="43"/>
      <c r="F552" s="44"/>
      <c r="G552" s="31" t="s">
        <v>3</v>
      </c>
      <c r="H552" s="36" t="s">
        <v>0</v>
      </c>
      <c r="I552" s="14">
        <v>200</v>
      </c>
      <c r="J552" s="24">
        <v>-13426</v>
      </c>
    </row>
    <row r="553" spans="1:10" ht="15.75" x14ac:dyDescent="0.25">
      <c r="A553" s="15"/>
      <c r="B553" s="43" t="s">
        <v>20</v>
      </c>
      <c r="C553" s="43"/>
      <c r="D553" s="43"/>
      <c r="E553" s="43"/>
      <c r="F553" s="44"/>
      <c r="G553" s="31" t="s">
        <v>19</v>
      </c>
      <c r="H553" s="36" t="s">
        <v>18</v>
      </c>
      <c r="I553" s="14" t="s">
        <v>0</v>
      </c>
      <c r="J553" s="24">
        <v>-249705</v>
      </c>
    </row>
    <row r="554" spans="1:10" ht="31.5" x14ac:dyDescent="0.25">
      <c r="A554" s="15"/>
      <c r="B554" s="43">
        <v>200</v>
      </c>
      <c r="C554" s="43"/>
      <c r="D554" s="43"/>
      <c r="E554" s="43"/>
      <c r="F554" s="44"/>
      <c r="G554" s="31" t="s">
        <v>3</v>
      </c>
      <c r="H554" s="36" t="s">
        <v>0</v>
      </c>
      <c r="I554" s="14">
        <v>200</v>
      </c>
      <c r="J554" s="24">
        <v>-249705</v>
      </c>
    </row>
    <row r="555" spans="1:10" ht="31.5" x14ac:dyDescent="0.25">
      <c r="A555" s="15"/>
      <c r="B555" s="43" t="s">
        <v>17</v>
      </c>
      <c r="C555" s="43"/>
      <c r="D555" s="43"/>
      <c r="E555" s="43"/>
      <c r="F555" s="44"/>
      <c r="G555" s="31" t="s">
        <v>16</v>
      </c>
      <c r="H555" s="36" t="s">
        <v>15</v>
      </c>
      <c r="I555" s="14" t="s">
        <v>0</v>
      </c>
      <c r="J555" s="24">
        <v>15741442</v>
      </c>
    </row>
    <row r="556" spans="1:10" ht="79.5" customHeight="1" x14ac:dyDescent="0.25">
      <c r="A556" s="15"/>
      <c r="B556" s="43">
        <v>100</v>
      </c>
      <c r="C556" s="43"/>
      <c r="D556" s="43"/>
      <c r="E556" s="43"/>
      <c r="F556" s="44"/>
      <c r="G556" s="31" t="s">
        <v>4</v>
      </c>
      <c r="H556" s="36" t="s">
        <v>0</v>
      </c>
      <c r="I556" s="14">
        <v>100</v>
      </c>
      <c r="J556" s="24">
        <v>12122775</v>
      </c>
    </row>
    <row r="557" spans="1:10" ht="31.5" x14ac:dyDescent="0.25">
      <c r="A557" s="15"/>
      <c r="B557" s="43">
        <v>200</v>
      </c>
      <c r="C557" s="43"/>
      <c r="D557" s="43"/>
      <c r="E557" s="43"/>
      <c r="F557" s="44"/>
      <c r="G557" s="31" t="s">
        <v>3</v>
      </c>
      <c r="H557" s="36" t="s">
        <v>0</v>
      </c>
      <c r="I557" s="14">
        <v>200</v>
      </c>
      <c r="J557" s="24">
        <v>7060489</v>
      </c>
    </row>
    <row r="558" spans="1:10" ht="47.25" x14ac:dyDescent="0.25">
      <c r="A558" s="15"/>
      <c r="B558" s="43">
        <v>600</v>
      </c>
      <c r="C558" s="43"/>
      <c r="D558" s="43"/>
      <c r="E558" s="43"/>
      <c r="F558" s="44"/>
      <c r="G558" s="31" t="s">
        <v>2</v>
      </c>
      <c r="H558" s="36" t="s">
        <v>0</v>
      </c>
      <c r="I558" s="14">
        <v>600</v>
      </c>
      <c r="J558" s="24">
        <v>-3442822</v>
      </c>
    </row>
    <row r="559" spans="1:10" ht="15.75" x14ac:dyDescent="0.25">
      <c r="A559" s="15"/>
      <c r="B559" s="43">
        <v>800</v>
      </c>
      <c r="C559" s="43"/>
      <c r="D559" s="43"/>
      <c r="E559" s="43"/>
      <c r="F559" s="44"/>
      <c r="G559" s="31" t="s">
        <v>1</v>
      </c>
      <c r="H559" s="36" t="s">
        <v>0</v>
      </c>
      <c r="I559" s="14">
        <v>800</v>
      </c>
      <c r="J559" s="24">
        <v>1000</v>
      </c>
    </row>
    <row r="560" spans="1:10" ht="47.25" x14ac:dyDescent="0.25">
      <c r="A560" s="15"/>
      <c r="B560" s="43" t="s">
        <v>14</v>
      </c>
      <c r="C560" s="43"/>
      <c r="D560" s="43"/>
      <c r="E560" s="43"/>
      <c r="F560" s="44"/>
      <c r="G560" s="31" t="s">
        <v>13</v>
      </c>
      <c r="H560" s="36" t="s">
        <v>12</v>
      </c>
      <c r="I560" s="14" t="s">
        <v>0</v>
      </c>
      <c r="J560" s="24">
        <v>-50000</v>
      </c>
    </row>
    <row r="561" spans="1:11" ht="31.5" x14ac:dyDescent="0.25">
      <c r="A561" s="15"/>
      <c r="B561" s="43">
        <v>200</v>
      </c>
      <c r="C561" s="43"/>
      <c r="D561" s="43"/>
      <c r="E561" s="43"/>
      <c r="F561" s="44"/>
      <c r="G561" s="31" t="s">
        <v>3</v>
      </c>
      <c r="H561" s="36" t="s">
        <v>0</v>
      </c>
      <c r="I561" s="14">
        <v>200</v>
      </c>
      <c r="J561" s="24">
        <v>-50000</v>
      </c>
    </row>
    <row r="562" spans="1:11" ht="47.25" x14ac:dyDescent="0.25">
      <c r="A562" s="15"/>
      <c r="B562" s="43" t="s">
        <v>11</v>
      </c>
      <c r="C562" s="43"/>
      <c r="D562" s="43"/>
      <c r="E562" s="43"/>
      <c r="F562" s="44"/>
      <c r="G562" s="31" t="s">
        <v>10</v>
      </c>
      <c r="H562" s="36" t="s">
        <v>9</v>
      </c>
      <c r="I562" s="14" t="s">
        <v>0</v>
      </c>
      <c r="J562" s="24">
        <v>-4500</v>
      </c>
    </row>
    <row r="563" spans="1:11" ht="31.5" x14ac:dyDescent="0.25">
      <c r="A563" s="15"/>
      <c r="B563" s="43">
        <v>300</v>
      </c>
      <c r="C563" s="43"/>
      <c r="D563" s="43"/>
      <c r="E563" s="43"/>
      <c r="F563" s="44"/>
      <c r="G563" s="31" t="s">
        <v>8</v>
      </c>
      <c r="H563" s="36" t="s">
        <v>0</v>
      </c>
      <c r="I563" s="14">
        <v>300</v>
      </c>
      <c r="J563" s="24">
        <v>-4500</v>
      </c>
    </row>
    <row r="564" spans="1:11" ht="15.75" x14ac:dyDescent="0.25">
      <c r="A564" s="15"/>
      <c r="B564" s="43" t="s">
        <v>7</v>
      </c>
      <c r="C564" s="43"/>
      <c r="D564" s="43"/>
      <c r="E564" s="43"/>
      <c r="F564" s="44"/>
      <c r="G564" s="31" t="s">
        <v>6</v>
      </c>
      <c r="H564" s="36" t="s">
        <v>5</v>
      </c>
      <c r="I564" s="14" t="s">
        <v>0</v>
      </c>
      <c r="J564" s="24">
        <v>-5915640.2199999988</v>
      </c>
    </row>
    <row r="565" spans="1:11" ht="81.75" customHeight="1" x14ac:dyDescent="0.25">
      <c r="A565" s="15"/>
      <c r="B565" s="43">
        <v>100</v>
      </c>
      <c r="C565" s="43"/>
      <c r="D565" s="43"/>
      <c r="E565" s="43"/>
      <c r="F565" s="44"/>
      <c r="G565" s="31" t="s">
        <v>4</v>
      </c>
      <c r="H565" s="36" t="s">
        <v>0</v>
      </c>
      <c r="I565" s="14">
        <v>100</v>
      </c>
      <c r="J565" s="24">
        <v>-130018</v>
      </c>
    </row>
    <row r="566" spans="1:11" ht="31.5" x14ac:dyDescent="0.25">
      <c r="A566" s="15"/>
      <c r="B566" s="43">
        <v>200</v>
      </c>
      <c r="C566" s="43"/>
      <c r="D566" s="43"/>
      <c r="E566" s="43"/>
      <c r="F566" s="44"/>
      <c r="G566" s="31" t="s">
        <v>3</v>
      </c>
      <c r="H566" s="36" t="s">
        <v>0</v>
      </c>
      <c r="I566" s="14">
        <v>200</v>
      </c>
      <c r="J566" s="24">
        <v>-3289902.22</v>
      </c>
    </row>
    <row r="567" spans="1:11" ht="47.25" x14ac:dyDescent="0.25">
      <c r="A567" s="15"/>
      <c r="B567" s="43">
        <v>600</v>
      </c>
      <c r="C567" s="43"/>
      <c r="D567" s="43"/>
      <c r="E567" s="43"/>
      <c r="F567" s="44"/>
      <c r="G567" s="31" t="s">
        <v>2</v>
      </c>
      <c r="H567" s="36" t="s">
        <v>0</v>
      </c>
      <c r="I567" s="14">
        <v>600</v>
      </c>
      <c r="J567" s="24">
        <v>-700000</v>
      </c>
    </row>
    <row r="568" spans="1:11" ht="15.75" x14ac:dyDescent="0.25">
      <c r="A568" s="15"/>
      <c r="B568" s="43">
        <v>800</v>
      </c>
      <c r="C568" s="43"/>
      <c r="D568" s="43"/>
      <c r="E568" s="43"/>
      <c r="F568" s="44"/>
      <c r="G568" s="31" t="s">
        <v>1</v>
      </c>
      <c r="H568" s="36" t="s">
        <v>0</v>
      </c>
      <c r="I568" s="14">
        <v>800</v>
      </c>
      <c r="J568" s="24">
        <v>-1795720</v>
      </c>
    </row>
    <row r="569" spans="1:11" ht="409.6" hidden="1" customHeight="1" x14ac:dyDescent="0.25">
      <c r="A569" s="13"/>
      <c r="B569" s="12"/>
      <c r="C569" s="11"/>
      <c r="D569" s="10"/>
      <c r="E569" s="10"/>
      <c r="F569" s="10"/>
      <c r="G569" s="9" t="s">
        <v>847</v>
      </c>
      <c r="H569" s="8" t="s">
        <v>0</v>
      </c>
      <c r="I569" s="8">
        <v>150112</v>
      </c>
      <c r="J569" s="25">
        <v>1192155356</v>
      </c>
    </row>
    <row r="570" spans="1:11" ht="15" customHeight="1" x14ac:dyDescent="0.25">
      <c r="A570" s="2"/>
      <c r="B570" s="7"/>
      <c r="C570" s="7"/>
      <c r="D570" s="7"/>
      <c r="E570" s="7"/>
      <c r="F570" s="6"/>
      <c r="G570" s="5" t="s">
        <v>849</v>
      </c>
      <c r="H570" s="4"/>
      <c r="I570" s="3"/>
      <c r="J570" s="26">
        <v>1192155356</v>
      </c>
      <c r="K570" s="1" t="s">
        <v>853</v>
      </c>
    </row>
  </sheetData>
  <mergeCells count="558">
    <mergeCell ref="H1:J1"/>
    <mergeCell ref="H2:J2"/>
    <mergeCell ref="H3:J3"/>
    <mergeCell ref="B8:J8"/>
    <mergeCell ref="B11:F11"/>
    <mergeCell ref="B40:F40"/>
    <mergeCell ref="B52:F52"/>
    <mergeCell ref="B53:F53"/>
    <mergeCell ref="B77:F77"/>
    <mergeCell ref="B71:F71"/>
    <mergeCell ref="B73:F73"/>
    <mergeCell ref="B75:F75"/>
    <mergeCell ref="B13:F13"/>
    <mergeCell ref="B16:F16"/>
    <mergeCell ref="B18:F18"/>
    <mergeCell ref="B20:F20"/>
    <mergeCell ref="B22:F22"/>
    <mergeCell ref="B64:F64"/>
    <mergeCell ref="B66:F66"/>
    <mergeCell ref="B42:F42"/>
    <mergeCell ref="B44:F44"/>
    <mergeCell ref="B46:F46"/>
    <mergeCell ref="B48:F48"/>
    <mergeCell ref="B51:F51"/>
    <mergeCell ref="B143:F143"/>
    <mergeCell ref="B14:F14"/>
    <mergeCell ref="B177:F177"/>
    <mergeCell ref="B188:F188"/>
    <mergeCell ref="B79:F79"/>
    <mergeCell ref="B78:F78"/>
    <mergeCell ref="B107:F107"/>
    <mergeCell ref="B111:F111"/>
    <mergeCell ref="B104:F104"/>
    <mergeCell ref="B105:F105"/>
    <mergeCell ref="B108:F108"/>
    <mergeCell ref="B109:F109"/>
    <mergeCell ref="B106:F106"/>
    <mergeCell ref="B110:F110"/>
    <mergeCell ref="B141:F141"/>
    <mergeCell ref="B144:F144"/>
    <mergeCell ref="B146:F146"/>
    <mergeCell ref="B148:F148"/>
    <mergeCell ref="B139:F139"/>
    <mergeCell ref="B155:F155"/>
    <mergeCell ref="B161:F161"/>
    <mergeCell ref="B168:F168"/>
    <mergeCell ref="B170:F170"/>
    <mergeCell ref="B165:F165"/>
    <mergeCell ref="B200:F200"/>
    <mergeCell ref="B202:F202"/>
    <mergeCell ref="B205:F205"/>
    <mergeCell ref="B207:F207"/>
    <mergeCell ref="B254:F254"/>
    <mergeCell ref="B256:F256"/>
    <mergeCell ref="B259:F259"/>
    <mergeCell ref="B232:F232"/>
    <mergeCell ref="B230:F230"/>
    <mergeCell ref="B226:F226"/>
    <mergeCell ref="B228:F228"/>
    <mergeCell ref="B231:F231"/>
    <mergeCell ref="B236:F236"/>
    <mergeCell ref="B239:F239"/>
    <mergeCell ref="B240:F240"/>
    <mergeCell ref="B203:F203"/>
    <mergeCell ref="B209:F209"/>
    <mergeCell ref="B212:F212"/>
    <mergeCell ref="B213:F213"/>
    <mergeCell ref="B216:F216"/>
    <mergeCell ref="B217:F217"/>
    <mergeCell ref="B224:F224"/>
    <mergeCell ref="B225:F225"/>
    <mergeCell ref="B214:F214"/>
    <mergeCell ref="B186:F186"/>
    <mergeCell ref="B185:F185"/>
    <mergeCell ref="B194:F194"/>
    <mergeCell ref="B196:F196"/>
    <mergeCell ref="B198:F198"/>
    <mergeCell ref="B178:F178"/>
    <mergeCell ref="B181:F181"/>
    <mergeCell ref="B183:F183"/>
    <mergeCell ref="B189:F189"/>
    <mergeCell ref="B193:F193"/>
    <mergeCell ref="B190:F190"/>
    <mergeCell ref="B364:F364"/>
    <mergeCell ref="B353:F353"/>
    <mergeCell ref="B344:F344"/>
    <mergeCell ref="B320:F320"/>
    <mergeCell ref="B324:F324"/>
    <mergeCell ref="B328:F328"/>
    <mergeCell ref="B331:F331"/>
    <mergeCell ref="B346:F346"/>
    <mergeCell ref="B351:F351"/>
    <mergeCell ref="B355:F355"/>
    <mergeCell ref="B12:F12"/>
    <mergeCell ref="B15:F15"/>
    <mergeCell ref="B41:F41"/>
    <mergeCell ref="B83:F83"/>
    <mergeCell ref="B96:F96"/>
    <mergeCell ref="B345:F345"/>
    <mergeCell ref="B358:F358"/>
    <mergeCell ref="B120:F120"/>
    <mergeCell ref="B123:F123"/>
    <mergeCell ref="B126:F126"/>
    <mergeCell ref="B131:F131"/>
    <mergeCell ref="B311:F311"/>
    <mergeCell ref="B319:F319"/>
    <mergeCell ref="B323:F323"/>
    <mergeCell ref="B327:F327"/>
    <mergeCell ref="B334:F334"/>
    <mergeCell ref="B290:F290"/>
    <mergeCell ref="B297:F297"/>
    <mergeCell ref="B302:F302"/>
    <mergeCell ref="B92:F92"/>
    <mergeCell ref="B69:F69"/>
    <mergeCell ref="B179:F179"/>
    <mergeCell ref="B140:F140"/>
    <mergeCell ref="B142:F142"/>
    <mergeCell ref="B375:F375"/>
    <mergeCell ref="B501:F501"/>
    <mergeCell ref="B505:F505"/>
    <mergeCell ref="B508:F508"/>
    <mergeCell ref="B512:F512"/>
    <mergeCell ref="B509:F509"/>
    <mergeCell ref="B507:F507"/>
    <mergeCell ref="B510:F510"/>
    <mergeCell ref="B495:F495"/>
    <mergeCell ref="B477:F477"/>
    <mergeCell ref="B480:F480"/>
    <mergeCell ref="B483:F483"/>
    <mergeCell ref="B486:F486"/>
    <mergeCell ref="B481:F481"/>
    <mergeCell ref="B484:F484"/>
    <mergeCell ref="B479:F479"/>
    <mergeCell ref="B482:F482"/>
    <mergeCell ref="B489:F489"/>
    <mergeCell ref="B478:F478"/>
    <mergeCell ref="B485:F485"/>
    <mergeCell ref="B488:F488"/>
    <mergeCell ref="B496:F496"/>
    <mergeCell ref="B396:F396"/>
    <mergeCell ref="B400:F400"/>
    <mergeCell ref="B151:F151"/>
    <mergeCell ref="B153:F153"/>
    <mergeCell ref="B163:F163"/>
    <mergeCell ref="B166:F166"/>
    <mergeCell ref="B169:F169"/>
    <mergeCell ref="B335:F335"/>
    <mergeCell ref="B338:F338"/>
    <mergeCell ref="B342:F342"/>
    <mergeCell ref="B347:F347"/>
    <mergeCell ref="B333:F333"/>
    <mergeCell ref="B336:F336"/>
    <mergeCell ref="B243:F243"/>
    <mergeCell ref="B267:F267"/>
    <mergeCell ref="B281:F281"/>
    <mergeCell ref="B301:F301"/>
    <mergeCell ref="B322:F322"/>
    <mergeCell ref="B340:F340"/>
    <mergeCell ref="B244:F244"/>
    <mergeCell ref="B258:F258"/>
    <mergeCell ref="B268:F268"/>
    <mergeCell ref="B271:F271"/>
    <mergeCell ref="B282:F282"/>
    <mergeCell ref="B252:F252"/>
    <mergeCell ref="B184:F184"/>
    <mergeCell ref="B253:F253"/>
    <mergeCell ref="B255:F255"/>
    <mergeCell ref="B257:F257"/>
    <mergeCell ref="B260:F260"/>
    <mergeCell ref="B261:F261"/>
    <mergeCell ref="B54:F54"/>
    <mergeCell ref="B49:F49"/>
    <mergeCell ref="B50:F50"/>
    <mergeCell ref="B174:F174"/>
    <mergeCell ref="B175:F175"/>
    <mergeCell ref="B150:F150"/>
    <mergeCell ref="B152:F152"/>
    <mergeCell ref="B154:F154"/>
    <mergeCell ref="B156:F156"/>
    <mergeCell ref="B158:F158"/>
    <mergeCell ref="B160:F160"/>
    <mergeCell ref="B157:F157"/>
    <mergeCell ref="B159:F159"/>
    <mergeCell ref="B173:F173"/>
    <mergeCell ref="B172:F172"/>
    <mergeCell ref="B162:F162"/>
    <mergeCell ref="B145:F145"/>
    <mergeCell ref="B147:F147"/>
    <mergeCell ref="B149:F149"/>
    <mergeCell ref="B262:F262"/>
    <mergeCell ref="B215:F215"/>
    <mergeCell ref="B220:F220"/>
    <mergeCell ref="B223:F223"/>
    <mergeCell ref="B227:F227"/>
    <mergeCell ref="B221:F221"/>
    <mergeCell ref="B229:F229"/>
    <mergeCell ref="B233:F233"/>
    <mergeCell ref="B234:F234"/>
    <mergeCell ref="B237:F237"/>
    <mergeCell ref="B241:F241"/>
    <mergeCell ref="B245:F245"/>
    <mergeCell ref="B247:F247"/>
    <mergeCell ref="B250:F250"/>
    <mergeCell ref="B235:F235"/>
    <mergeCell ref="B238:F238"/>
    <mergeCell ref="B242:F242"/>
    <mergeCell ref="B246:F246"/>
    <mergeCell ref="B248:F248"/>
    <mergeCell ref="B249:F249"/>
    <mergeCell ref="B219:F219"/>
    <mergeCell ref="B218:F218"/>
    <mergeCell ref="B222:F222"/>
    <mergeCell ref="B251:F251"/>
    <mergeCell ref="B295:F295"/>
    <mergeCell ref="B287:F287"/>
    <mergeCell ref="B289:F289"/>
    <mergeCell ref="B263:F263"/>
    <mergeCell ref="B265:F265"/>
    <mergeCell ref="B276:F276"/>
    <mergeCell ref="B278:F278"/>
    <mergeCell ref="B273:F273"/>
    <mergeCell ref="B274:F274"/>
    <mergeCell ref="B389:F389"/>
    <mergeCell ref="B384:F384"/>
    <mergeCell ref="B386:F386"/>
    <mergeCell ref="B337:F337"/>
    <mergeCell ref="B339:F339"/>
    <mergeCell ref="B343:F343"/>
    <mergeCell ref="B341:F341"/>
    <mergeCell ref="B354:F354"/>
    <mergeCell ref="B357:F357"/>
    <mergeCell ref="B361:F361"/>
    <mergeCell ref="B363:F363"/>
    <mergeCell ref="B365:F365"/>
    <mergeCell ref="B350:F350"/>
    <mergeCell ref="B348:F348"/>
    <mergeCell ref="B349:F349"/>
    <mergeCell ref="B383:F383"/>
    <mergeCell ref="B373:F373"/>
    <mergeCell ref="B377:F377"/>
    <mergeCell ref="B388:F388"/>
    <mergeCell ref="B381:F381"/>
    <mergeCell ref="B370:F370"/>
    <mergeCell ref="B372:F372"/>
    <mergeCell ref="B352:F352"/>
    <mergeCell ref="B356:F356"/>
    <mergeCell ref="B395:F395"/>
    <mergeCell ref="B398:F398"/>
    <mergeCell ref="B402:F402"/>
    <mergeCell ref="B404:F404"/>
    <mergeCell ref="B406:F406"/>
    <mergeCell ref="B408:F408"/>
    <mergeCell ref="B374:F374"/>
    <mergeCell ref="B359:F359"/>
    <mergeCell ref="B366:F366"/>
    <mergeCell ref="B360:F360"/>
    <mergeCell ref="B362:F362"/>
    <mergeCell ref="B390:F390"/>
    <mergeCell ref="B392:F392"/>
    <mergeCell ref="B394:F394"/>
    <mergeCell ref="B391:F391"/>
    <mergeCell ref="B393:F393"/>
    <mergeCell ref="B367:F367"/>
    <mergeCell ref="B369:F369"/>
    <mergeCell ref="B371:F371"/>
    <mergeCell ref="B376:F376"/>
    <mergeCell ref="B378:F378"/>
    <mergeCell ref="B368:F368"/>
    <mergeCell ref="B379:F379"/>
    <mergeCell ref="B380:F380"/>
    <mergeCell ref="B403:F403"/>
    <mergeCell ref="B405:F405"/>
    <mergeCell ref="B407:F407"/>
    <mergeCell ref="B409:F409"/>
    <mergeCell ref="B416:F416"/>
    <mergeCell ref="B418:F418"/>
    <mergeCell ref="B420:F420"/>
    <mergeCell ref="B415:F415"/>
    <mergeCell ref="B417:F417"/>
    <mergeCell ref="B419:F419"/>
    <mergeCell ref="B429:F429"/>
    <mergeCell ref="B431:F431"/>
    <mergeCell ref="B433:F433"/>
    <mergeCell ref="B439:F439"/>
    <mergeCell ref="B442:F442"/>
    <mergeCell ref="B445:F445"/>
    <mergeCell ref="B430:F430"/>
    <mergeCell ref="B432:F432"/>
    <mergeCell ref="B434:F434"/>
    <mergeCell ref="B436:F436"/>
    <mergeCell ref="B438:F438"/>
    <mergeCell ref="B441:F441"/>
    <mergeCell ref="B435:F435"/>
    <mergeCell ref="B437:F437"/>
    <mergeCell ref="B440:F440"/>
    <mergeCell ref="B474:F474"/>
    <mergeCell ref="B444:F444"/>
    <mergeCell ref="B447:F447"/>
    <mergeCell ref="B453:F453"/>
    <mergeCell ref="B455:F455"/>
    <mergeCell ref="B457:F457"/>
    <mergeCell ref="B461:F461"/>
    <mergeCell ref="B462:F462"/>
    <mergeCell ref="B465:F465"/>
    <mergeCell ref="B448:F448"/>
    <mergeCell ref="B451:F451"/>
    <mergeCell ref="B449:F449"/>
    <mergeCell ref="B454:F454"/>
    <mergeCell ref="B456:F456"/>
    <mergeCell ref="B450:F450"/>
    <mergeCell ref="B467:F467"/>
    <mergeCell ref="B473:F473"/>
    <mergeCell ref="B469:F469"/>
    <mergeCell ref="B471:F471"/>
    <mergeCell ref="B472:F472"/>
    <mergeCell ref="B458:F458"/>
    <mergeCell ref="B466:F466"/>
    <mergeCell ref="B39:F39"/>
    <mergeCell ref="B43:F43"/>
    <mergeCell ref="B45:F45"/>
    <mergeCell ref="B47:F47"/>
    <mergeCell ref="B37:F37"/>
    <mergeCell ref="B452:F452"/>
    <mergeCell ref="B514:F514"/>
    <mergeCell ref="B516:F516"/>
    <mergeCell ref="B517:F517"/>
    <mergeCell ref="B475:F475"/>
    <mergeCell ref="B500:F500"/>
    <mergeCell ref="B511:F511"/>
    <mergeCell ref="B476:F476"/>
    <mergeCell ref="B491:F491"/>
    <mergeCell ref="B493:F493"/>
    <mergeCell ref="B494:F494"/>
    <mergeCell ref="B498:F498"/>
    <mergeCell ref="B487:F487"/>
    <mergeCell ref="B490:F490"/>
    <mergeCell ref="B492:F492"/>
    <mergeCell ref="B497:F497"/>
    <mergeCell ref="B513:F513"/>
    <mergeCell ref="B515:F515"/>
    <mergeCell ref="B459:F459"/>
    <mergeCell ref="B29:F29"/>
    <mergeCell ref="B31:F31"/>
    <mergeCell ref="B33:F33"/>
    <mergeCell ref="B35:F35"/>
    <mergeCell ref="B30:F30"/>
    <mergeCell ref="B32:F32"/>
    <mergeCell ref="B34:F34"/>
    <mergeCell ref="B36:F36"/>
    <mergeCell ref="B38:F38"/>
    <mergeCell ref="B17:F17"/>
    <mergeCell ref="B19:F19"/>
    <mergeCell ref="B21:F21"/>
    <mergeCell ref="B23:F23"/>
    <mergeCell ref="B24:F24"/>
    <mergeCell ref="B26:F26"/>
    <mergeCell ref="B25:F25"/>
    <mergeCell ref="B27:F27"/>
    <mergeCell ref="B28:F28"/>
    <mergeCell ref="B55:F55"/>
    <mergeCell ref="B57:F57"/>
    <mergeCell ref="B59:F59"/>
    <mergeCell ref="B61:F61"/>
    <mergeCell ref="B63:F63"/>
    <mergeCell ref="B65:F65"/>
    <mergeCell ref="B56:F56"/>
    <mergeCell ref="B58:F58"/>
    <mergeCell ref="B60:F60"/>
    <mergeCell ref="B62:F62"/>
    <mergeCell ref="B67:F67"/>
    <mergeCell ref="B68:F68"/>
    <mergeCell ref="B70:F70"/>
    <mergeCell ref="B72:F72"/>
    <mergeCell ref="B74:F74"/>
    <mergeCell ref="B76:F76"/>
    <mergeCell ref="B80:F80"/>
    <mergeCell ref="B82:F82"/>
    <mergeCell ref="B85:F85"/>
    <mergeCell ref="B87:F87"/>
    <mergeCell ref="B89:F89"/>
    <mergeCell ref="B91:F91"/>
    <mergeCell ref="B81:F81"/>
    <mergeCell ref="B84:F84"/>
    <mergeCell ref="B86:F86"/>
    <mergeCell ref="B88:F88"/>
    <mergeCell ref="B90:F90"/>
    <mergeCell ref="B93:F93"/>
    <mergeCell ref="B95:F95"/>
    <mergeCell ref="B98:F98"/>
    <mergeCell ref="B99:F99"/>
    <mergeCell ref="B100:F100"/>
    <mergeCell ref="B103:F103"/>
    <mergeCell ref="B94:F94"/>
    <mergeCell ref="B97:F97"/>
    <mergeCell ref="B102:F102"/>
    <mergeCell ref="B101:F101"/>
    <mergeCell ref="B112:F112"/>
    <mergeCell ref="B113:F113"/>
    <mergeCell ref="B114:F114"/>
    <mergeCell ref="B118:F118"/>
    <mergeCell ref="B119:F119"/>
    <mergeCell ref="B121:F121"/>
    <mergeCell ref="B122:F122"/>
    <mergeCell ref="B124:F124"/>
    <mergeCell ref="B125:F125"/>
    <mergeCell ref="B115:F115"/>
    <mergeCell ref="B117:F117"/>
    <mergeCell ref="B116:F116"/>
    <mergeCell ref="B127:F127"/>
    <mergeCell ref="B128:F128"/>
    <mergeCell ref="B129:F129"/>
    <mergeCell ref="B130:F130"/>
    <mergeCell ref="B132:F132"/>
    <mergeCell ref="B134:F134"/>
    <mergeCell ref="B136:F136"/>
    <mergeCell ref="B137:F137"/>
    <mergeCell ref="B138:F138"/>
    <mergeCell ref="B133:F133"/>
    <mergeCell ref="B135:F135"/>
    <mergeCell ref="B171:F171"/>
    <mergeCell ref="B164:F164"/>
    <mergeCell ref="B167:F167"/>
    <mergeCell ref="B315:F315"/>
    <mergeCell ref="B313:F313"/>
    <mergeCell ref="B314:F314"/>
    <mergeCell ref="B211:F211"/>
    <mergeCell ref="B210:F210"/>
    <mergeCell ref="B195:F195"/>
    <mergeCell ref="B197:F197"/>
    <mergeCell ref="B199:F199"/>
    <mergeCell ref="B201:F201"/>
    <mergeCell ref="B204:F204"/>
    <mergeCell ref="B206:F206"/>
    <mergeCell ref="B279:F279"/>
    <mergeCell ref="B283:F283"/>
    <mergeCell ref="B288:F288"/>
    <mergeCell ref="B291:F291"/>
    <mergeCell ref="B293:F293"/>
    <mergeCell ref="B310:F310"/>
    <mergeCell ref="B308:F308"/>
    <mergeCell ref="B305:F305"/>
    <mergeCell ref="B264:F264"/>
    <mergeCell ref="B269:F269"/>
    <mergeCell ref="B176:F176"/>
    <mergeCell ref="B187:F187"/>
    <mergeCell ref="B208:F208"/>
    <mergeCell ref="B180:F180"/>
    <mergeCell ref="B182:F182"/>
    <mergeCell ref="B382:F382"/>
    <mergeCell ref="B385:F385"/>
    <mergeCell ref="B387:F387"/>
    <mergeCell ref="B272:F272"/>
    <mergeCell ref="B275:F275"/>
    <mergeCell ref="B277:F277"/>
    <mergeCell ref="B266:F266"/>
    <mergeCell ref="B270:F270"/>
    <mergeCell ref="B280:F280"/>
    <mergeCell ref="B284:F284"/>
    <mergeCell ref="B285:F285"/>
    <mergeCell ref="B286:F286"/>
    <mergeCell ref="B296:F296"/>
    <mergeCell ref="B299:F299"/>
    <mergeCell ref="B300:F300"/>
    <mergeCell ref="B304:F304"/>
    <mergeCell ref="B307:F307"/>
    <mergeCell ref="B292:F292"/>
    <mergeCell ref="B294:F294"/>
    <mergeCell ref="B397:F397"/>
    <mergeCell ref="B401:F401"/>
    <mergeCell ref="B520:F520"/>
    <mergeCell ref="B530:F530"/>
    <mergeCell ref="B531:F531"/>
    <mergeCell ref="B527:F527"/>
    <mergeCell ref="B523:F523"/>
    <mergeCell ref="B538:F538"/>
    <mergeCell ref="B298:F298"/>
    <mergeCell ref="B303:F303"/>
    <mergeCell ref="B306:F306"/>
    <mergeCell ref="B309:F309"/>
    <mergeCell ref="B312:F312"/>
    <mergeCell ref="B399:F399"/>
    <mergeCell ref="B424:F424"/>
    <mergeCell ref="B426:F426"/>
    <mergeCell ref="B428:F428"/>
    <mergeCell ref="B316:F316"/>
    <mergeCell ref="B321:F321"/>
    <mergeCell ref="B325:F325"/>
    <mergeCell ref="B326:F326"/>
    <mergeCell ref="B329:F329"/>
    <mergeCell ref="B330:F330"/>
    <mergeCell ref="B332:F332"/>
    <mergeCell ref="B540:F540"/>
    <mergeCell ref="B542:F542"/>
    <mergeCell ref="B410:F410"/>
    <mergeCell ref="B412:F412"/>
    <mergeCell ref="B414:F414"/>
    <mergeCell ref="B411:F411"/>
    <mergeCell ref="B413:F413"/>
    <mergeCell ref="B518:F518"/>
    <mergeCell ref="B443:F443"/>
    <mergeCell ref="B446:F446"/>
    <mergeCell ref="B502:F502"/>
    <mergeCell ref="B506:F506"/>
    <mergeCell ref="B499:F499"/>
    <mergeCell ref="B503:F503"/>
    <mergeCell ref="B504:F504"/>
    <mergeCell ref="B460:F460"/>
    <mergeCell ref="B464:F464"/>
    <mergeCell ref="B468:F468"/>
    <mergeCell ref="B421:F421"/>
    <mergeCell ref="B422:F422"/>
    <mergeCell ref="B423:F423"/>
    <mergeCell ref="B425:F425"/>
    <mergeCell ref="B427:F427"/>
    <mergeCell ref="B470:F470"/>
    <mergeCell ref="B547:F547"/>
    <mergeCell ref="B549:F549"/>
    <mergeCell ref="B537:F537"/>
    <mergeCell ref="B539:F539"/>
    <mergeCell ref="B541:F541"/>
    <mergeCell ref="B543:F543"/>
    <mergeCell ref="G4:J4"/>
    <mergeCell ref="G5:J5"/>
    <mergeCell ref="G6:J6"/>
    <mergeCell ref="G7:J7"/>
    <mergeCell ref="B548:F548"/>
    <mergeCell ref="B519:F519"/>
    <mergeCell ref="B522:F522"/>
    <mergeCell ref="B533:F533"/>
    <mergeCell ref="B535:F535"/>
    <mergeCell ref="B536:F536"/>
    <mergeCell ref="B534:F534"/>
    <mergeCell ref="B544:F544"/>
    <mergeCell ref="B545:F545"/>
    <mergeCell ref="B546:F546"/>
    <mergeCell ref="B529:F529"/>
    <mergeCell ref="B532:F532"/>
    <mergeCell ref="B528:F528"/>
    <mergeCell ref="B521:F521"/>
    <mergeCell ref="B550:F550"/>
    <mergeCell ref="B552:F552"/>
    <mergeCell ref="B551:F551"/>
    <mergeCell ref="B568:F568"/>
    <mergeCell ref="B559:F559"/>
    <mergeCell ref="B561:F561"/>
    <mergeCell ref="B563:F563"/>
    <mergeCell ref="B565:F565"/>
    <mergeCell ref="B566:F566"/>
    <mergeCell ref="B567:F567"/>
    <mergeCell ref="B553:F553"/>
    <mergeCell ref="B555:F555"/>
    <mergeCell ref="B560:F560"/>
    <mergeCell ref="B562:F562"/>
    <mergeCell ref="B564:F564"/>
    <mergeCell ref="B554:F554"/>
    <mergeCell ref="B556:F556"/>
    <mergeCell ref="B557:F557"/>
    <mergeCell ref="B558:F558"/>
  </mergeCells>
  <printOptions horizontalCentered="1"/>
  <pageMargins left="0.74803149606299213" right="0.19685039370078741" top="0.78740157480314965" bottom="0.39370078740157483" header="0.51181102362204722" footer="0.51181102362204722"/>
  <pageSetup paperSize="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№4 Табл.№1</vt:lpstr>
      <vt:lpstr>'Приложение №4 Табл.№1'!Заголовки_для_печати</vt:lpstr>
      <vt:lpstr>'Приложение №4 Табл.№1'!Область_печати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Леонова Анна Владимировна</dc:creator>
  <cp:lastModifiedBy>user</cp:lastModifiedBy>
  <cp:lastPrinted>2015-09-11T06:52:01Z</cp:lastPrinted>
  <dcterms:created xsi:type="dcterms:W3CDTF">2015-09-07T08:05:09Z</dcterms:created>
  <dcterms:modified xsi:type="dcterms:W3CDTF">2015-10-07T07:29:21Z</dcterms:modified>
</cp:coreProperties>
</file>