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 бюджета" sheetId="1" r:id="rId1"/>
    <sheet name="Расходы бюджета" sheetId="2" r:id="rId2"/>
  </sheets>
  <definedNames>
    <definedName name="__bookmark_1">'Доходы бюджета'!$A$2:$H$2</definedName>
    <definedName name="__bookmark_2">'Доходы бюджета'!$A$4:$C$34</definedName>
    <definedName name="__bookmark_3">'Расходы бюджета'!$A$2:$D$20</definedName>
    <definedName name="__bookmark_4">#REF!</definedName>
    <definedName name="__bookmark_5">#REF!</definedName>
    <definedName name="__bookmark_7">#REF!</definedName>
    <definedName name="_xlnm.Print_Titles" localSheetId="0">'Доходы бюджета'!$3:$4</definedName>
    <definedName name="_xlnm.Print_Titles" localSheetId="1">'Расходы бюджета'!$3:$4</definedName>
  </definedNames>
  <calcPr calcId="145621"/>
</workbook>
</file>

<file path=xl/calcChain.xml><?xml version="1.0" encoding="utf-8"?>
<calcChain xmlns="http://schemas.openxmlformats.org/spreadsheetml/2006/main">
  <c r="C29" i="1" l="1"/>
  <c r="B29" i="1"/>
  <c r="B5" i="1" s="1"/>
  <c r="E29" i="1"/>
  <c r="E5" i="1" s="1"/>
  <c r="F29" i="1"/>
  <c r="F5" i="1"/>
  <c r="C5" i="1"/>
  <c r="C6" i="1"/>
  <c r="B6" i="1"/>
  <c r="F7" i="1" l="1"/>
  <c r="F19" i="1"/>
  <c r="E19" i="1"/>
  <c r="G26" i="1"/>
  <c r="E27" i="1"/>
  <c r="F27" i="1"/>
  <c r="C7" i="1"/>
  <c r="C19" i="1"/>
  <c r="B19" i="1"/>
  <c r="D26" i="1"/>
  <c r="C27" i="1"/>
  <c r="B27" i="1"/>
  <c r="D27" i="1" l="1"/>
  <c r="D19" i="1"/>
  <c r="G27" i="1"/>
  <c r="G19" i="1"/>
  <c r="E7" i="1" l="1"/>
  <c r="G5" i="1" s="1"/>
  <c r="G31" i="1"/>
  <c r="G30" i="1"/>
  <c r="G29" i="1"/>
  <c r="G25" i="1"/>
  <c r="G24" i="1"/>
  <c r="G23" i="1"/>
  <c r="G22" i="1"/>
  <c r="G21" i="1"/>
  <c r="G18" i="1"/>
  <c r="G17" i="1"/>
  <c r="G16" i="1"/>
  <c r="G15" i="1"/>
  <c r="G14" i="1"/>
  <c r="G13" i="1"/>
  <c r="G12" i="1"/>
  <c r="G11" i="1"/>
  <c r="G10" i="1"/>
  <c r="G9" i="1"/>
  <c r="G8" i="1"/>
  <c r="B7" i="1"/>
  <c r="D5" i="1" s="1"/>
  <c r="D31" i="1"/>
  <c r="D30" i="1"/>
  <c r="D29" i="1"/>
  <c r="D28" i="1"/>
  <c r="D25" i="1"/>
  <c r="D24" i="1"/>
  <c r="D23" i="1"/>
  <c r="D22" i="1"/>
  <c r="D21" i="1"/>
  <c r="D18" i="1"/>
  <c r="D17" i="1"/>
  <c r="D16" i="1"/>
  <c r="D15" i="1"/>
  <c r="D14" i="1"/>
  <c r="D13" i="1"/>
  <c r="D12" i="1"/>
  <c r="D11" i="1"/>
  <c r="D10" i="1"/>
  <c r="D9" i="1"/>
  <c r="D8" i="1"/>
  <c r="G6" i="1" l="1"/>
  <c r="G7" i="1"/>
  <c r="D6" i="1"/>
  <c r="D7" i="1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<sst xmlns="http://schemas.openxmlformats.org/spreadsheetml/2006/main" count="66" uniqueCount="56">
  <si>
    <t>Наименование 
показателя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</si>
  <si>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</si>
  <si>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</si>
  <si>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</si>
  <si>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</si>
  <si>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</si>
  <si>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</si>
  <si>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</si>
  <si>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</si>
  <si>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</si>
  <si>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</si>
  <si>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</si>
  <si>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</si>
  <si>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</si>
  <si>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</si>
  <si>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</si>
  <si>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</si>
  <si>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</si>
  <si>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</si>
  <si>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</si>
  <si>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ГОСУДАРСТВЕННЫХ (МУНИЦИПАЛЬНЫХ) ОРГАНИЗАЦИЙ</t>
  </si>
  <si>
    <t>ВОЗВРАТ ОСТАТКОВ СУБСИДИЙ, СУБВЕНЦИЙ И ИНЫХ МЕЖБЮДЖЕТНЫХ ТРАНСФЕРТОВ, ИМЕЮЩИХ ЦЕЛЕВОЕ НАЗНАЧЕНИЕ, ПРОШЛЫХ ЛЕТ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</si>
  <si>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</si>
  <si>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</si>
  <si>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</si>
  <si>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</si>
  <si>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</si>
  <si>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</si>
  <si>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</si>
  <si>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</si>
  <si>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</si>
  <si>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</si>
  <si>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</si>
  <si>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</si>
  <si>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</si>
  <si>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</si>
  <si>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Доходы бюджета - ИТОГО, 
в том числе:</t>
  </si>
  <si>
    <t>Расходы бюджета - ИТОГО, 
в том числе:</t>
  </si>
  <si>
    <t>%</t>
  </si>
  <si>
    <t>на основании данных с сайта Департамента финансов ЯО</t>
  </si>
  <si>
    <t>рублей</t>
  </si>
  <si>
    <t>Утвержденные бюджетные назначения на 2016 год, рублей</t>
  </si>
  <si>
    <t>Утвержденные бюджетные назначения на 2015 год, рублей</t>
  </si>
  <si>
    <t>НАЛОГИ НА ТОВАРЫ (РАБОТЫ, УСЛУГИ), РЕАЛИЗУЕМЫЕ НА ТЕРРИТОРИИ РФ</t>
  </si>
  <si>
    <t>БЕЗВОЗМЕЗДНЫЕ ПОСТУПЛЕНИЯ ОТ ДРУГИХ БЮДЖЕТОВ БЮДЖЕТНОЙ СИСТЕМЫ РФ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</si>
  <si>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</si>
  <si>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НАЛОГОВЫЕ ДОХОДЫ</t>
  </si>
  <si>
    <t>НЕНАЛОГОВЫЕ ДОХОДЫ</t>
  </si>
  <si>
    <t>Денежные взыскания (штрафы) за правонарушения в области дорожного движения</t>
  </si>
  <si>
    <t>Прочие штрафы, санкции, возмещение ущерба</t>
  </si>
  <si>
    <r>
      <t>Предварительные данные о доходах бюджета Ярославской области за январь-апрель 2016 года</t>
    </r>
    <r>
      <rPr>
        <sz val="14"/>
        <color indexed="8"/>
        <rFont val="Arial"/>
        <family val="2"/>
        <charset val="204"/>
      </rPr>
      <t xml:space="preserve"> (на 01.05.2016)</t>
    </r>
  </si>
  <si>
    <r>
      <t xml:space="preserve">Исполнение за январь-апрель 2015 года </t>
    </r>
    <r>
      <rPr>
        <i/>
        <sz val="12"/>
        <rFont val="Times New Roman"/>
        <family val="1"/>
        <charset val="204"/>
      </rPr>
      <t>(справочно)</t>
    </r>
  </si>
  <si>
    <t>Исполнение за январь-апрель 2016 года</t>
  </si>
  <si>
    <r>
      <t xml:space="preserve">Предварительные данные о расходах бюджета Ярославской области за январь-апрель 2016 года </t>
    </r>
    <r>
      <rPr>
        <sz val="14"/>
        <color indexed="8"/>
        <rFont val="Arial"/>
        <family val="2"/>
        <charset val="204"/>
      </rPr>
      <t>(на 01.05.2016)</t>
    </r>
  </si>
  <si>
    <t>Исполнение за январь-апрель  2016 года</t>
  </si>
  <si>
    <r>
      <t xml:space="preserve">Исполнение за январь-апрель  2015 года </t>
    </r>
    <r>
      <rPr>
        <i/>
        <sz val="11"/>
        <rFont val="Times New Roman"/>
        <family val="1"/>
        <charset val="204"/>
      </rPr>
      <t>(справочно)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</si>
</sst>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###,##0.00"/>
  </numFmts>
  <fonts count="22" x14ac:knownFonts="1">
    <font>
      <sz val="10"/>
      <name val="Arial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double">
        <color auto="1"/>
      </bottom>
      <diagonal/>
    </border>
    <border>
      <left style="double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double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0" borderId="0" xfId="0" applyFont="1"/>
    <xf numFmtId="164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164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right" wrapText="1"/>
    </xf>
    <xf numFmtId="164" fontId="6" fillId="0" borderId="9" xfId="0" applyNumberFormat="1" applyFont="1" applyBorder="1" applyAlignment="1">
      <alignment vertical="center" wrapText="1"/>
    </xf>
    <xf numFmtId="164" fontId="8" fillId="0" borderId="9" xfId="0" applyNumberFormat="1" applyFont="1" applyBorder="1" applyAlignment="1">
      <alignment vertical="center" wrapText="1"/>
    </xf>
    <xf numFmtId="164" fontId="8" fillId="0" borderId="10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0" xfId="0" applyFont="1"/>
    <xf numFmtId="164" fontId="4" fillId="0" borderId="0" xfId="0" applyNumberFormat="1" applyFont="1" applyAlignment="1">
      <alignment wrapText="1"/>
    </xf>
    <xf numFmtId="4" fontId="5" fillId="0" borderId="0" xfId="0" applyNumberFormat="1" applyFont="1"/>
    <xf numFmtId="0" fontId="13" fillId="0" borderId="0" xfId="0" applyFont="1"/>
    <xf numFmtId="0" fontId="16" fillId="0" borderId="0" xfId="0" applyFont="1"/>
    <xf numFmtId="164" fontId="3" fillId="0" borderId="17" xfId="0" applyNumberFormat="1" applyFont="1" applyBorder="1" applyAlignment="1">
      <alignment horizontal="center" vertical="center" wrapText="1"/>
    </xf>
    <xf numFmtId="164" fontId="14" fillId="0" borderId="1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 wrapText="1"/>
    </xf>
    <xf numFmtId="10" fontId="15" fillId="0" borderId="18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 wrapText="1"/>
    </xf>
    <xf numFmtId="165" fontId="17" fillId="0" borderId="17" xfId="0" applyNumberFormat="1" applyFont="1" applyBorder="1" applyAlignment="1">
      <alignment horizontal="center" vertical="center" wrapText="1"/>
    </xf>
    <xf numFmtId="10" fontId="16" fillId="0" borderId="18" xfId="0" applyNumberFormat="1" applyFont="1" applyBorder="1" applyAlignment="1">
      <alignment horizontal="center" vertical="center"/>
    </xf>
    <xf numFmtId="10" fontId="16" fillId="0" borderId="19" xfId="0" applyNumberFormat="1" applyFont="1" applyBorder="1" applyAlignment="1">
      <alignment horizontal="center" vertical="center"/>
    </xf>
    <xf numFmtId="164" fontId="13" fillId="0" borderId="21" xfId="0" applyNumberFormat="1" applyFont="1" applyBorder="1" applyAlignment="1">
      <alignment horizontal="left" vertical="top" wrapText="1"/>
    </xf>
    <xf numFmtId="164" fontId="13" fillId="0" borderId="21" xfId="0" applyNumberFormat="1" applyFont="1" applyBorder="1" applyAlignment="1">
      <alignment horizontal="left" wrapText="1"/>
    </xf>
    <xf numFmtId="164" fontId="4" fillId="0" borderId="21" xfId="0" applyNumberFormat="1" applyFont="1" applyBorder="1" applyAlignment="1">
      <alignment horizontal="left" wrapText="1"/>
    </xf>
    <xf numFmtId="164" fontId="4" fillId="0" borderId="22" xfId="0" applyNumberFormat="1" applyFont="1" applyBorder="1" applyAlignment="1">
      <alignment horizontal="left" wrapText="1"/>
    </xf>
    <xf numFmtId="165" fontId="17" fillId="0" borderId="24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 wrapText="1"/>
    </xf>
    <xf numFmtId="10" fontId="13" fillId="0" borderId="18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 wrapText="1"/>
    </xf>
    <xf numFmtId="10" fontId="5" fillId="0" borderId="18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4" fontId="15" fillId="0" borderId="24" xfId="0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 vertical="center"/>
    </xf>
    <xf numFmtId="164" fontId="13" fillId="0" borderId="21" xfId="0" applyNumberFormat="1" applyFont="1" applyBorder="1" applyAlignment="1">
      <alignment horizontal="left" vertical="center" wrapText="1"/>
    </xf>
    <xf numFmtId="165" fontId="7" fillId="0" borderId="0" xfId="0" applyNumberFormat="1" applyFont="1"/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4" fillId="0" borderId="26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/>
    <xf numFmtId="164" fontId="14" fillId="0" borderId="1" xfId="0" applyNumberFormat="1" applyFont="1" applyBorder="1" applyAlignment="1">
      <alignment horizontal="center" vertical="center" wrapText="1"/>
    </xf>
    <xf numFmtId="10" fontId="15" fillId="0" borderId="7" xfId="0" applyNumberFormat="1" applyFont="1" applyBorder="1" applyAlignment="1">
      <alignment horizontal="center" vertical="center"/>
    </xf>
    <xf numFmtId="10" fontId="16" fillId="0" borderId="7" xfId="0" applyNumberFormat="1" applyFont="1" applyBorder="1" applyAlignment="1">
      <alignment horizontal="center" vertical="center"/>
    </xf>
    <xf numFmtId="10" fontId="16" fillId="0" borderId="8" xfId="0" applyNumberFormat="1" applyFont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17" fillId="0" borderId="32" xfId="0" applyNumberFormat="1" applyFont="1" applyBorder="1" applyAlignment="1">
      <alignment horizontal="center" vertical="center" wrapText="1"/>
    </xf>
    <xf numFmtId="164" fontId="17" fillId="0" borderId="27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17" fillId="0" borderId="29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164" fontId="3" fillId="0" borderId="13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wrapText="1"/>
    </xf>
    <xf numFmtId="164" fontId="14" fillId="0" borderId="23" xfId="0" applyNumberFormat="1" applyFont="1" applyBorder="1" applyAlignment="1">
      <alignment horizontal="center" vertical="center" wrapText="1"/>
    </xf>
    <xf numFmtId="0" fontId="15" fillId="0" borderId="24" xfId="0" applyFont="1" applyBorder="1" applyAlignment="1"/>
    <xf numFmtId="164" fontId="18" fillId="0" borderId="25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164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Normal="100" workbookViewId="0">
      <selection activeCell="J6" sqref="J6"/>
    </sheetView>
  </sheetViews>
  <sheetFormatPr defaultColWidth="18.42578125" defaultRowHeight="15.75" x14ac:dyDescent="0.25"/>
  <cols>
    <col min="1" max="1" width="44.28515625" style="16" customWidth="1"/>
    <col min="2" max="3" width="18.42578125" style="16"/>
    <col min="4" max="4" width="11" style="16" customWidth="1"/>
    <col min="5" max="5" width="19.28515625" style="16" customWidth="1"/>
    <col min="6" max="6" width="18.42578125" style="16" customWidth="1"/>
    <col min="7" max="7" width="11.28515625" style="16" customWidth="1"/>
    <col min="8" max="16384" width="18.42578125" style="16"/>
  </cols>
  <sheetData>
    <row r="1" spans="1:9" ht="24.75" customHeight="1" x14ac:dyDescent="0.25">
      <c r="C1" s="75" t="s">
        <v>39</v>
      </c>
      <c r="D1" s="75"/>
      <c r="E1" s="75"/>
      <c r="F1" s="75"/>
      <c r="G1" s="75"/>
    </row>
    <row r="2" spans="1:9" ht="50.25" customHeight="1" thickBot="1" x14ac:dyDescent="0.3">
      <c r="A2" s="86" t="s">
        <v>50</v>
      </c>
      <c r="B2" s="87"/>
      <c r="C2" s="87"/>
      <c r="D2" s="87"/>
      <c r="E2" s="87"/>
      <c r="F2" s="87"/>
      <c r="G2" s="87"/>
      <c r="H2" s="43"/>
    </row>
    <row r="3" spans="1:9" ht="44.25" customHeight="1" thickTop="1" x14ac:dyDescent="0.25">
      <c r="A3" s="80" t="s">
        <v>0</v>
      </c>
      <c r="B3" s="82" t="s">
        <v>41</v>
      </c>
      <c r="C3" s="76" t="s">
        <v>52</v>
      </c>
      <c r="D3" s="77"/>
      <c r="E3" s="84" t="s">
        <v>42</v>
      </c>
      <c r="F3" s="78" t="s">
        <v>51</v>
      </c>
      <c r="G3" s="79"/>
      <c r="I3" s="18"/>
    </row>
    <row r="4" spans="1:9" ht="21.75" customHeight="1" x14ac:dyDescent="0.25">
      <c r="A4" s="81"/>
      <c r="B4" s="83"/>
      <c r="C4" s="21" t="s">
        <v>40</v>
      </c>
      <c r="D4" s="35" t="s">
        <v>38</v>
      </c>
      <c r="E4" s="85"/>
      <c r="F4" s="22" t="s">
        <v>40</v>
      </c>
      <c r="G4" s="23" t="s">
        <v>38</v>
      </c>
    </row>
    <row r="5" spans="1:9" s="19" customFormat="1" ht="31.5" x14ac:dyDescent="0.25">
      <c r="A5" s="30" t="s">
        <v>36</v>
      </c>
      <c r="B5" s="72">
        <f>B6+B29</f>
        <v>55340563492</v>
      </c>
      <c r="C5" s="72">
        <f>C6+C29</f>
        <v>16802291624.050001</v>
      </c>
      <c r="D5" s="37">
        <f>C5/B5</f>
        <v>0.30361620055565447</v>
      </c>
      <c r="E5" s="54">
        <f>E6+E29</f>
        <v>56554497599</v>
      </c>
      <c r="F5" s="54">
        <f>F6+F29</f>
        <v>18296630591.029999</v>
      </c>
      <c r="G5" s="25">
        <f>F5/E5</f>
        <v>0.32352211349771626</v>
      </c>
      <c r="I5" s="55"/>
    </row>
    <row r="6" spans="1:9" s="19" customFormat="1" ht="31.5" x14ac:dyDescent="0.25">
      <c r="A6" s="31" t="s">
        <v>1</v>
      </c>
      <c r="B6" s="66">
        <f>B7+B19</f>
        <v>50043520520</v>
      </c>
      <c r="C6" s="66">
        <f>C7+C19</f>
        <v>15104141707.26</v>
      </c>
      <c r="D6" s="37">
        <f t="shared" ref="D6:D19" si="0">C6/B6</f>
        <v>0.30182012676793185</v>
      </c>
      <c r="E6" s="54">
        <v>50784422200</v>
      </c>
      <c r="F6" s="54">
        <v>16021196073.32</v>
      </c>
      <c r="G6" s="25">
        <f t="shared" ref="G6:G31" si="1">F6/E6</f>
        <v>0.31547461562573414</v>
      </c>
      <c r="I6" s="52"/>
    </row>
    <row r="7" spans="1:9" s="19" customFormat="1" x14ac:dyDescent="0.25">
      <c r="A7" s="31" t="s">
        <v>46</v>
      </c>
      <c r="B7" s="36">
        <f>B8+B11+B12+B13+B17+B18+B20</f>
        <v>49140343300</v>
      </c>
      <c r="C7" s="24">
        <f>C8+C11+C12+C13+C17+C18</f>
        <v>14866335394.49</v>
      </c>
      <c r="D7" s="37">
        <f>C7/B7</f>
        <v>0.30252811429768744</v>
      </c>
      <c r="E7" s="44">
        <f>E8+E11+E12+E13+E17+E18+E20</f>
        <v>49362133000</v>
      </c>
      <c r="F7" s="45">
        <f>F8+F11+F12+F13+F17+F18</f>
        <v>15648880611.299999</v>
      </c>
      <c r="G7" s="25">
        <f>F7/E7</f>
        <v>0.31702196927551729</v>
      </c>
    </row>
    <row r="8" spans="1:9" x14ac:dyDescent="0.25">
      <c r="A8" s="32" t="s">
        <v>2</v>
      </c>
      <c r="B8" s="67">
        <v>26169490000</v>
      </c>
      <c r="C8" s="48">
        <v>8631028513.9200001</v>
      </c>
      <c r="D8" s="39">
        <f t="shared" si="0"/>
        <v>0.32981263730856047</v>
      </c>
      <c r="E8" s="56">
        <v>26493000000</v>
      </c>
      <c r="F8" s="48">
        <v>8176951352.5200005</v>
      </c>
      <c r="G8" s="28">
        <f t="shared" si="1"/>
        <v>0.30864573104291704</v>
      </c>
      <c r="H8" s="52"/>
      <c r="I8" s="53"/>
    </row>
    <row r="9" spans="1:9" x14ac:dyDescent="0.25">
      <c r="A9" s="32" t="s">
        <v>3</v>
      </c>
      <c r="B9" s="67">
        <v>11519900000</v>
      </c>
      <c r="C9" s="48">
        <v>4514838310.2299995</v>
      </c>
      <c r="D9" s="39">
        <f t="shared" si="0"/>
        <v>0.39191644981553653</v>
      </c>
      <c r="E9" s="56">
        <v>12465600000</v>
      </c>
      <c r="F9" s="48">
        <v>4324133270.3500004</v>
      </c>
      <c r="G9" s="28">
        <f t="shared" si="1"/>
        <v>0.34688528994593121</v>
      </c>
      <c r="H9" s="53"/>
      <c r="I9" s="53"/>
    </row>
    <row r="10" spans="1:9" x14ac:dyDescent="0.25">
      <c r="A10" s="32" t="s">
        <v>4</v>
      </c>
      <c r="B10" s="67">
        <v>14649590000</v>
      </c>
      <c r="C10" s="48">
        <v>4116188566.8899999</v>
      </c>
      <c r="D10" s="39">
        <f t="shared" si="0"/>
        <v>0.28097636636178897</v>
      </c>
      <c r="E10" s="56">
        <v>14027400000</v>
      </c>
      <c r="F10" s="48">
        <v>3852818082.1700001</v>
      </c>
      <c r="G10" s="28">
        <f t="shared" si="1"/>
        <v>0.27466373541568645</v>
      </c>
      <c r="H10" s="53"/>
      <c r="I10" s="53"/>
    </row>
    <row r="11" spans="1:9" ht="47.25" x14ac:dyDescent="0.25">
      <c r="A11" s="32" t="s">
        <v>43</v>
      </c>
      <c r="B11" s="67">
        <v>13419306200</v>
      </c>
      <c r="C11" s="48">
        <v>2708947740.79</v>
      </c>
      <c r="D11" s="39">
        <f t="shared" si="0"/>
        <v>0.20186943351736023</v>
      </c>
      <c r="E11" s="56">
        <v>14195000000</v>
      </c>
      <c r="F11" s="48">
        <v>3708907041</v>
      </c>
      <c r="G11" s="28">
        <f t="shared" si="1"/>
        <v>0.26128263761887988</v>
      </c>
      <c r="H11" s="53"/>
      <c r="I11" s="52"/>
    </row>
    <row r="12" spans="1:9" x14ac:dyDescent="0.25">
      <c r="A12" s="32" t="s">
        <v>5</v>
      </c>
      <c r="B12" s="38">
        <v>1898400000</v>
      </c>
      <c r="C12" s="48">
        <v>839633579.67999995</v>
      </c>
      <c r="D12" s="39">
        <f t="shared" si="0"/>
        <v>0.44228486076696161</v>
      </c>
      <c r="E12" s="56">
        <v>1758559000</v>
      </c>
      <c r="F12" s="48">
        <v>851789579.08000004</v>
      </c>
      <c r="G12" s="28">
        <f t="shared" si="1"/>
        <v>0.48436792799104267</v>
      </c>
    </row>
    <row r="13" spans="1:9" x14ac:dyDescent="0.25">
      <c r="A13" s="32" t="s">
        <v>6</v>
      </c>
      <c r="B13" s="67">
        <v>7465200000</v>
      </c>
      <c r="C13" s="48">
        <v>2641597247.7600002</v>
      </c>
      <c r="D13" s="39">
        <f t="shared" si="0"/>
        <v>0.3538548528853882</v>
      </c>
      <c r="E13" s="56">
        <v>6685580000</v>
      </c>
      <c r="F13" s="48">
        <v>2868339414.7199998</v>
      </c>
      <c r="G13" s="28">
        <f t="shared" si="1"/>
        <v>0.42903374347775358</v>
      </c>
      <c r="H13" s="52"/>
    </row>
    <row r="14" spans="1:9" x14ac:dyDescent="0.25">
      <c r="A14" s="32" t="s">
        <v>7</v>
      </c>
      <c r="B14" s="67">
        <v>6354300000</v>
      </c>
      <c r="C14" s="48">
        <v>2459442745.6399999</v>
      </c>
      <c r="D14" s="39">
        <f t="shared" si="0"/>
        <v>0.38705172019577294</v>
      </c>
      <c r="E14" s="56">
        <v>5705300000</v>
      </c>
      <c r="F14" s="48">
        <v>2661546427.5700002</v>
      </c>
      <c r="G14" s="28">
        <f t="shared" si="1"/>
        <v>0.46650420268346976</v>
      </c>
    </row>
    <row r="15" spans="1:9" x14ac:dyDescent="0.25">
      <c r="A15" s="32" t="s">
        <v>8</v>
      </c>
      <c r="B15" s="67">
        <v>1108600000</v>
      </c>
      <c r="C15" s="48">
        <v>181148804.75999999</v>
      </c>
      <c r="D15" s="39">
        <f t="shared" si="0"/>
        <v>0.16340321555114559</v>
      </c>
      <c r="E15" s="56">
        <v>978600000</v>
      </c>
      <c r="F15" s="48">
        <v>206050991.97999999</v>
      </c>
      <c r="G15" s="28">
        <f t="shared" si="1"/>
        <v>0.21055690985080727</v>
      </c>
    </row>
    <row r="16" spans="1:9" x14ac:dyDescent="0.25">
      <c r="A16" s="32" t="s">
        <v>9</v>
      </c>
      <c r="B16" s="67">
        <v>2300000</v>
      </c>
      <c r="C16" s="48">
        <v>1005697.36</v>
      </c>
      <c r="D16" s="39">
        <f t="shared" si="0"/>
        <v>0.43725972173913041</v>
      </c>
      <c r="E16" s="56">
        <v>1680000</v>
      </c>
      <c r="F16" s="48">
        <v>741995.17</v>
      </c>
      <c r="G16" s="28">
        <f t="shared" si="1"/>
        <v>0.44166379166666669</v>
      </c>
    </row>
    <row r="17" spans="1:8" ht="48" customHeight="1" x14ac:dyDescent="0.25">
      <c r="A17" s="32" t="s">
        <v>10</v>
      </c>
      <c r="B17" s="67">
        <v>3500000</v>
      </c>
      <c r="C17" s="48">
        <v>98516.32</v>
      </c>
      <c r="D17" s="39">
        <f t="shared" si="0"/>
        <v>2.8147520000000002E-2</v>
      </c>
      <c r="E17" s="56">
        <v>4000000</v>
      </c>
      <c r="F17" s="48">
        <v>39592.92</v>
      </c>
      <c r="G17" s="28">
        <f t="shared" si="1"/>
        <v>9.8982299999999992E-3</v>
      </c>
    </row>
    <row r="18" spans="1:8" x14ac:dyDescent="0.25">
      <c r="A18" s="32" t="s">
        <v>11</v>
      </c>
      <c r="B18" s="67">
        <v>184447100</v>
      </c>
      <c r="C18" s="48">
        <v>45029796.020000003</v>
      </c>
      <c r="D18" s="39">
        <f t="shared" si="0"/>
        <v>0.24413393336083897</v>
      </c>
      <c r="E18" s="56">
        <v>225994000</v>
      </c>
      <c r="F18" s="48">
        <v>42853631.060000002</v>
      </c>
      <c r="G18" s="28">
        <f t="shared" si="1"/>
        <v>0.18962287078418011</v>
      </c>
    </row>
    <row r="19" spans="1:8" x14ac:dyDescent="0.25">
      <c r="A19" s="31" t="s">
        <v>47</v>
      </c>
      <c r="B19" s="40">
        <f>B20+B21+B22+B23+B24+B25+B28</f>
        <v>903177220</v>
      </c>
      <c r="C19" s="21">
        <f>C20+C21+C22+C23+C24+C25+C28</f>
        <v>237806312.76999998</v>
      </c>
      <c r="D19" s="37">
        <f t="shared" si="0"/>
        <v>0.2632997240231546</v>
      </c>
      <c r="E19" s="44">
        <f>E20+E21+E22+E23+E24+E25+E28</f>
        <v>1422289200</v>
      </c>
      <c r="F19" s="45">
        <f>F20+F21+F22+F23+F24+F25+F28</f>
        <v>372315462.01999998</v>
      </c>
      <c r="G19" s="25">
        <f>F19/E19</f>
        <v>0.261771981408563</v>
      </c>
    </row>
    <row r="20" spans="1:8" ht="48" customHeight="1" x14ac:dyDescent="0.25">
      <c r="A20" s="32" t="s">
        <v>12</v>
      </c>
      <c r="B20" s="67">
        <v>0</v>
      </c>
      <c r="C20" s="48">
        <v>634142.07999999996</v>
      </c>
      <c r="D20" s="39"/>
      <c r="E20" s="56">
        <v>0</v>
      </c>
      <c r="F20" s="48">
        <v>716970.77</v>
      </c>
      <c r="G20" s="28"/>
    </row>
    <row r="21" spans="1:8" ht="63.75" customHeight="1" x14ac:dyDescent="0.25">
      <c r="A21" s="32" t="s">
        <v>13</v>
      </c>
      <c r="B21" s="67">
        <v>66571420</v>
      </c>
      <c r="C21" s="48">
        <v>27447608.760000002</v>
      </c>
      <c r="D21" s="39">
        <f t="shared" ref="D21:D23" si="2">C21/B21</f>
        <v>0.41230318896607587</v>
      </c>
      <c r="E21" s="56">
        <v>70652200</v>
      </c>
      <c r="F21" s="48">
        <v>14856640.08</v>
      </c>
      <c r="G21" s="28">
        <f t="shared" si="1"/>
        <v>0.21027852041408476</v>
      </c>
    </row>
    <row r="22" spans="1:8" ht="31.5" x14ac:dyDescent="0.25">
      <c r="A22" s="32" t="s">
        <v>14</v>
      </c>
      <c r="B22" s="67">
        <v>40935700</v>
      </c>
      <c r="C22" s="48">
        <v>36477706.009999998</v>
      </c>
      <c r="D22" s="39">
        <f t="shared" si="2"/>
        <v>0.89109764850729312</v>
      </c>
      <c r="E22" s="56">
        <v>110063000</v>
      </c>
      <c r="F22" s="48">
        <v>39488708.689999998</v>
      </c>
      <c r="G22" s="28">
        <f t="shared" si="1"/>
        <v>0.35878277613730314</v>
      </c>
    </row>
    <row r="23" spans="1:8" ht="47.25" x14ac:dyDescent="0.25">
      <c r="A23" s="32" t="s">
        <v>15</v>
      </c>
      <c r="B23" s="67">
        <v>35699100</v>
      </c>
      <c r="C23" s="48">
        <v>12899409.109999999</v>
      </c>
      <c r="D23" s="39">
        <f t="shared" si="2"/>
        <v>0.36133709561305466</v>
      </c>
      <c r="E23" s="56">
        <v>27000000</v>
      </c>
      <c r="F23" s="48">
        <v>86815353.079999998</v>
      </c>
      <c r="G23" s="28">
        <f t="shared" si="1"/>
        <v>3.2153834474074072</v>
      </c>
    </row>
    <row r="24" spans="1:8" ht="47.25" x14ac:dyDescent="0.25">
      <c r="A24" s="32" t="s">
        <v>16</v>
      </c>
      <c r="B24" s="67">
        <v>154971000</v>
      </c>
      <c r="C24" s="48">
        <v>19212896.609999999</v>
      </c>
      <c r="D24" s="39">
        <f t="shared" ref="D24:D30" si="3">C24/B24</f>
        <v>0.12397736744294094</v>
      </c>
      <c r="E24" s="56">
        <v>358574000</v>
      </c>
      <c r="F24" s="48">
        <v>38405799.520000003</v>
      </c>
      <c r="G24" s="28">
        <f t="shared" si="1"/>
        <v>0.10710703932800483</v>
      </c>
    </row>
    <row r="25" spans="1:8" ht="31.5" x14ac:dyDescent="0.25">
      <c r="A25" s="32" t="s">
        <v>17</v>
      </c>
      <c r="B25" s="67">
        <v>600000000</v>
      </c>
      <c r="C25" s="48">
        <v>140139649.75</v>
      </c>
      <c r="D25" s="39">
        <f t="shared" si="3"/>
        <v>0.23356608291666667</v>
      </c>
      <c r="E25" s="56">
        <v>854000000</v>
      </c>
      <c r="F25" s="48">
        <v>190493278.16999999</v>
      </c>
      <c r="G25" s="28">
        <f t="shared" si="1"/>
        <v>0.22306004469555032</v>
      </c>
    </row>
    <row r="26" spans="1:8" ht="47.25" x14ac:dyDescent="0.25">
      <c r="A26" s="51" t="s">
        <v>48</v>
      </c>
      <c r="B26" s="67">
        <v>560000000</v>
      </c>
      <c r="C26" s="48">
        <v>135295073.94</v>
      </c>
      <c r="D26" s="39">
        <f t="shared" si="3"/>
        <v>0.24159834632142857</v>
      </c>
      <c r="E26" s="56">
        <v>821000000</v>
      </c>
      <c r="F26" s="48">
        <v>156317295.55000001</v>
      </c>
      <c r="G26" s="28">
        <f t="shared" si="1"/>
        <v>0.19039865475030451</v>
      </c>
    </row>
    <row r="27" spans="1:8" ht="31.5" x14ac:dyDescent="0.25">
      <c r="A27" s="32" t="s">
        <v>49</v>
      </c>
      <c r="B27" s="38">
        <f>B25-B26</f>
        <v>40000000</v>
      </c>
      <c r="C27" s="26">
        <f>C25-C26</f>
        <v>4844575.8100000024</v>
      </c>
      <c r="D27" s="39">
        <f t="shared" si="3"/>
        <v>0.12111439525000006</v>
      </c>
      <c r="E27" s="34">
        <f>E25-E26</f>
        <v>33000000</v>
      </c>
      <c r="F27" s="27">
        <f>F25-F26</f>
        <v>34175982.619999975</v>
      </c>
      <c r="G27" s="28">
        <f t="shared" si="1"/>
        <v>1.0356358369696963</v>
      </c>
    </row>
    <row r="28" spans="1:8" x14ac:dyDescent="0.25">
      <c r="A28" s="32" t="s">
        <v>18</v>
      </c>
      <c r="B28" s="67">
        <v>5000000</v>
      </c>
      <c r="C28" s="48">
        <v>994900.45</v>
      </c>
      <c r="D28" s="39">
        <f t="shared" si="3"/>
        <v>0.19898009</v>
      </c>
      <c r="E28" s="56">
        <v>2000000</v>
      </c>
      <c r="F28" s="48">
        <v>1538711.71</v>
      </c>
      <c r="G28" s="28"/>
    </row>
    <row r="29" spans="1:8" s="19" customFormat="1" ht="21" customHeight="1" x14ac:dyDescent="0.25">
      <c r="A29" s="46" t="s">
        <v>19</v>
      </c>
      <c r="B29" s="66">
        <f>B30+B31+B32+B33</f>
        <v>5297042972</v>
      </c>
      <c r="C29" s="54">
        <f>C30+C31+C32+C33</f>
        <v>1698149916.7900002</v>
      </c>
      <c r="D29" s="37">
        <f t="shared" si="3"/>
        <v>0.32058450833160435</v>
      </c>
      <c r="E29" s="54">
        <f>E30+E31+E32+E33</f>
        <v>5770075399</v>
      </c>
      <c r="F29" s="54">
        <f>F30+F31+F32+F33</f>
        <v>2275434517.71</v>
      </c>
      <c r="G29" s="25">
        <f t="shared" si="1"/>
        <v>0.39435091577908166</v>
      </c>
      <c r="H29" s="20"/>
    </row>
    <row r="30" spans="1:8" ht="47.25" x14ac:dyDescent="0.25">
      <c r="A30" s="32" t="s">
        <v>44</v>
      </c>
      <c r="B30" s="48">
        <v>4667151972</v>
      </c>
      <c r="C30" s="48">
        <v>1666291343.9000001</v>
      </c>
      <c r="D30" s="39">
        <f t="shared" si="3"/>
        <v>0.3570253023464221</v>
      </c>
      <c r="E30" s="48">
        <v>4844555301</v>
      </c>
      <c r="F30" s="48">
        <v>2122395288.96</v>
      </c>
      <c r="G30" s="28">
        <f t="shared" si="1"/>
        <v>0.43809909415667131</v>
      </c>
    </row>
    <row r="31" spans="1:8" ht="49.5" customHeight="1" x14ac:dyDescent="0.25">
      <c r="A31" s="32" t="s">
        <v>20</v>
      </c>
      <c r="B31" s="67">
        <v>629891000</v>
      </c>
      <c r="C31" s="48">
        <v>119743040.18000001</v>
      </c>
      <c r="D31" s="39">
        <f t="shared" ref="D31" si="4">C31/B31</f>
        <v>0.1901012082725424</v>
      </c>
      <c r="E31" s="48">
        <v>925520098</v>
      </c>
      <c r="F31" s="48">
        <v>51623642.450000003</v>
      </c>
      <c r="G31" s="28">
        <f t="shared" si="1"/>
        <v>5.5777981009332983E-2</v>
      </c>
    </row>
    <row r="32" spans="1:8" s="20" customFormat="1" ht="126.75" customHeight="1" x14ac:dyDescent="0.25">
      <c r="A32" s="32" t="s">
        <v>45</v>
      </c>
      <c r="B32" s="67">
        <v>0</v>
      </c>
      <c r="C32" s="48">
        <v>110790436.52</v>
      </c>
      <c r="D32" s="41"/>
      <c r="E32" s="56">
        <v>0</v>
      </c>
      <c r="F32" s="48">
        <v>170284461.47999999</v>
      </c>
      <c r="G32" s="28"/>
    </row>
    <row r="33" spans="1:7" ht="65.25" customHeight="1" thickBot="1" x14ac:dyDescent="0.3">
      <c r="A33" s="33" t="s">
        <v>21</v>
      </c>
      <c r="B33" s="68">
        <v>0</v>
      </c>
      <c r="C33" s="71">
        <v>-198674903.81</v>
      </c>
      <c r="D33" s="42"/>
      <c r="E33" s="73">
        <v>0</v>
      </c>
      <c r="F33" s="74">
        <v>-68868875.180000007</v>
      </c>
      <c r="G33" s="29"/>
    </row>
    <row r="34" spans="1:7" ht="16.5" thickTop="1" x14ac:dyDescent="0.25">
      <c r="A34" s="17"/>
      <c r="B34" s="17"/>
      <c r="C34" s="49"/>
      <c r="F34" s="18"/>
    </row>
    <row r="35" spans="1:7" x14ac:dyDescent="0.25">
      <c r="C35" s="50"/>
    </row>
  </sheetData>
  <mergeCells count="7">
    <mergeCell ref="C1:G1"/>
    <mergeCell ref="C3:D3"/>
    <mergeCell ref="F3:G3"/>
    <mergeCell ref="A3:A4"/>
    <mergeCell ref="B3:B4"/>
    <mergeCell ref="E3:E4"/>
    <mergeCell ref="A2:G2"/>
  </mergeCells>
  <pageMargins left="0.39370078740157483" right="0.39370078740157483" top="0.39370078740157483" bottom="0.70866141732283472" header="0.39370078740157483" footer="0.3937007874015748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K19" sqref="K19"/>
    </sheetView>
  </sheetViews>
  <sheetFormatPr defaultColWidth="8.85546875" defaultRowHeight="15" x14ac:dyDescent="0.25"/>
  <cols>
    <col min="1" max="1" width="41.42578125" style="6" customWidth="1"/>
    <col min="2" max="2" width="0" style="1" hidden="1" customWidth="1"/>
    <col min="3" max="3" width="18.7109375" style="1" customWidth="1"/>
    <col min="4" max="4" width="20.85546875" style="1" customWidth="1"/>
    <col min="5" max="5" width="11.7109375" style="1" customWidth="1"/>
    <col min="6" max="6" width="18.5703125" style="1" customWidth="1"/>
    <col min="7" max="7" width="19.5703125" style="1" customWidth="1"/>
    <col min="8" max="8" width="10.85546875" style="1" customWidth="1"/>
    <col min="9" max="16384" width="8.85546875" style="1"/>
  </cols>
  <sheetData>
    <row r="1" spans="1:8" ht="25.9" customHeight="1" x14ac:dyDescent="0.25">
      <c r="E1" s="75" t="s">
        <v>39</v>
      </c>
      <c r="F1" s="90"/>
      <c r="G1" s="90"/>
      <c r="H1" s="90"/>
    </row>
    <row r="2" spans="1:8" ht="42" customHeight="1" thickBot="1" x14ac:dyDescent="0.3">
      <c r="A2" s="88" t="s">
        <v>53</v>
      </c>
      <c r="B2" s="89"/>
      <c r="C2" s="89"/>
      <c r="D2" s="89"/>
      <c r="E2" s="89"/>
      <c r="F2" s="89"/>
      <c r="G2" s="89"/>
      <c r="H2" s="89"/>
    </row>
    <row r="3" spans="1:8" ht="43.5" customHeight="1" thickTop="1" x14ac:dyDescent="0.25">
      <c r="A3" s="95" t="s">
        <v>0</v>
      </c>
      <c r="B3" s="2"/>
      <c r="C3" s="97" t="s">
        <v>41</v>
      </c>
      <c r="D3" s="91" t="s">
        <v>54</v>
      </c>
      <c r="E3" s="92"/>
      <c r="F3" s="99" t="s">
        <v>42</v>
      </c>
      <c r="G3" s="93" t="s">
        <v>55</v>
      </c>
      <c r="H3" s="94"/>
    </row>
    <row r="4" spans="1:8" ht="18.75" customHeight="1" x14ac:dyDescent="0.25">
      <c r="A4" s="96"/>
      <c r="B4" s="9"/>
      <c r="C4" s="98"/>
      <c r="D4" s="7" t="s">
        <v>40</v>
      </c>
      <c r="E4" s="14" t="s">
        <v>38</v>
      </c>
      <c r="F4" s="100"/>
      <c r="G4" s="8" t="s">
        <v>40</v>
      </c>
      <c r="H4" s="15" t="s">
        <v>38</v>
      </c>
    </row>
    <row r="5" spans="1:8" s="3" customFormat="1" ht="28.5" x14ac:dyDescent="0.25">
      <c r="A5" s="11" t="s">
        <v>37</v>
      </c>
      <c r="B5" s="10"/>
      <c r="C5" s="54">
        <v>56286523174</v>
      </c>
      <c r="D5" s="54">
        <v>18524834740.509998</v>
      </c>
      <c r="E5" s="62">
        <f>D5/C5</f>
        <v>0.32911669962707935</v>
      </c>
      <c r="F5" s="58">
        <v>59398339365</v>
      </c>
      <c r="G5" s="58">
        <v>18407203620.91</v>
      </c>
      <c r="H5" s="59">
        <f>G5/F5</f>
        <v>0.30989424650070768</v>
      </c>
    </row>
    <row r="6" spans="1:8" s="3" customFormat="1" ht="24" customHeight="1" x14ac:dyDescent="0.25">
      <c r="A6" s="12" t="s">
        <v>22</v>
      </c>
      <c r="B6" s="10"/>
      <c r="C6" s="48">
        <v>2539815120</v>
      </c>
      <c r="D6" s="48">
        <v>594218897.44000006</v>
      </c>
      <c r="E6" s="63">
        <f t="shared" ref="E6:E19" si="0">D6/C6</f>
        <v>0.23396147725902194</v>
      </c>
      <c r="F6" s="56">
        <v>2335692691</v>
      </c>
      <c r="G6" s="56">
        <v>709013823.51999998</v>
      </c>
      <c r="H6" s="60">
        <f t="shared" ref="H6:H19" si="1">G6/F6</f>
        <v>0.30355612544921046</v>
      </c>
    </row>
    <row r="7" spans="1:8" s="3" customFormat="1" ht="21.75" customHeight="1" x14ac:dyDescent="0.25">
      <c r="A7" s="12" t="s">
        <v>23</v>
      </c>
      <c r="B7" s="10"/>
      <c r="C7" s="48">
        <v>16465800</v>
      </c>
      <c r="D7" s="48">
        <v>12024196</v>
      </c>
      <c r="E7" s="63">
        <f t="shared" si="0"/>
        <v>0.73025276633992886</v>
      </c>
      <c r="F7" s="56">
        <v>16535700</v>
      </c>
      <c r="G7" s="56">
        <v>11608100</v>
      </c>
      <c r="H7" s="60">
        <f t="shared" si="1"/>
        <v>0.70200233434326942</v>
      </c>
    </row>
    <row r="8" spans="1:8" s="3" customFormat="1" ht="47.25" customHeight="1" x14ac:dyDescent="0.25">
      <c r="A8" s="12" t="s">
        <v>24</v>
      </c>
      <c r="B8" s="10"/>
      <c r="C8" s="48">
        <v>608093419</v>
      </c>
      <c r="D8" s="48">
        <v>169021885.86000001</v>
      </c>
      <c r="E8" s="63">
        <f t="shared" si="0"/>
        <v>0.2779538152837665</v>
      </c>
      <c r="F8" s="56">
        <v>654009136</v>
      </c>
      <c r="G8" s="56">
        <v>160425097.41999999</v>
      </c>
      <c r="H8" s="60">
        <f t="shared" si="1"/>
        <v>0.24529488747080741</v>
      </c>
    </row>
    <row r="9" spans="1:8" s="3" customFormat="1" ht="21.75" customHeight="1" x14ac:dyDescent="0.25">
      <c r="A9" s="12" t="s">
        <v>25</v>
      </c>
      <c r="B9" s="10"/>
      <c r="C9" s="48">
        <v>8283188552</v>
      </c>
      <c r="D9" s="48">
        <v>1634346090.7</v>
      </c>
      <c r="E9" s="63">
        <f t="shared" si="0"/>
        <v>0.1973088117504439</v>
      </c>
      <c r="F9" s="56">
        <v>9405641519</v>
      </c>
      <c r="G9" s="56">
        <v>2232778248.23</v>
      </c>
      <c r="H9" s="60">
        <f t="shared" si="1"/>
        <v>0.23738713023663985</v>
      </c>
    </row>
    <row r="10" spans="1:8" s="3" customFormat="1" ht="36" customHeight="1" x14ac:dyDescent="0.25">
      <c r="A10" s="12" t="s">
        <v>26</v>
      </c>
      <c r="B10" s="10"/>
      <c r="C10" s="48">
        <v>2421046367</v>
      </c>
      <c r="D10" s="48">
        <v>755930319.61000001</v>
      </c>
      <c r="E10" s="63">
        <f t="shared" si="0"/>
        <v>0.31223289645076013</v>
      </c>
      <c r="F10" s="56">
        <v>3854119353</v>
      </c>
      <c r="G10" s="56">
        <v>762058800.77999997</v>
      </c>
      <c r="H10" s="60">
        <f t="shared" si="1"/>
        <v>0.19772579180424774</v>
      </c>
    </row>
    <row r="11" spans="1:8" s="3" customFormat="1" ht="24" customHeight="1" x14ac:dyDescent="0.25">
      <c r="A11" s="12" t="s">
        <v>27</v>
      </c>
      <c r="B11" s="10"/>
      <c r="C11" s="48">
        <v>96919330</v>
      </c>
      <c r="D11" s="48">
        <v>26103930.809999999</v>
      </c>
      <c r="E11" s="63">
        <f t="shared" si="0"/>
        <v>0.26933668247603443</v>
      </c>
      <c r="F11" s="56">
        <v>93159374</v>
      </c>
      <c r="G11" s="56">
        <v>28415187.75</v>
      </c>
      <c r="H11" s="60">
        <f t="shared" si="1"/>
        <v>0.30501694601339852</v>
      </c>
    </row>
    <row r="12" spans="1:8" s="3" customFormat="1" ht="15.75" x14ac:dyDescent="0.25">
      <c r="A12" s="12" t="s">
        <v>28</v>
      </c>
      <c r="B12" s="10"/>
      <c r="C12" s="48">
        <v>14152607599</v>
      </c>
      <c r="D12" s="48">
        <v>5269940004.0100002</v>
      </c>
      <c r="E12" s="63">
        <f t="shared" si="0"/>
        <v>0.37236530209333052</v>
      </c>
      <c r="F12" s="56">
        <v>14264234927</v>
      </c>
      <c r="G12" s="56">
        <v>4797171411.7299995</v>
      </c>
      <c r="H12" s="60">
        <f t="shared" si="1"/>
        <v>0.33630765591568412</v>
      </c>
    </row>
    <row r="13" spans="1:8" s="3" customFormat="1" ht="20.25" customHeight="1" x14ac:dyDescent="0.25">
      <c r="A13" s="12" t="s">
        <v>29</v>
      </c>
      <c r="B13" s="10"/>
      <c r="C13" s="48">
        <v>995350986</v>
      </c>
      <c r="D13" s="48">
        <v>289295609.55000001</v>
      </c>
      <c r="E13" s="63">
        <f t="shared" si="0"/>
        <v>0.2906468307351433</v>
      </c>
      <c r="F13" s="56">
        <v>872316025</v>
      </c>
      <c r="G13" s="56">
        <v>278623009.94999999</v>
      </c>
      <c r="H13" s="60">
        <f t="shared" si="1"/>
        <v>0.31940604318257249</v>
      </c>
    </row>
    <row r="14" spans="1:8" s="3" customFormat="1" ht="15.75" x14ac:dyDescent="0.25">
      <c r="A14" s="12" t="s">
        <v>30</v>
      </c>
      <c r="B14" s="10"/>
      <c r="C14" s="48">
        <v>9126106996</v>
      </c>
      <c r="D14" s="48">
        <v>2940660705.4099998</v>
      </c>
      <c r="E14" s="63">
        <f t="shared" si="0"/>
        <v>0.32222509627587098</v>
      </c>
      <c r="F14" s="56">
        <v>9617411496</v>
      </c>
      <c r="G14" s="56">
        <v>3035192672.52</v>
      </c>
      <c r="H14" s="60">
        <f t="shared" si="1"/>
        <v>0.31559351222336424</v>
      </c>
    </row>
    <row r="15" spans="1:8" s="3" customFormat="1" ht="15.75" x14ac:dyDescent="0.25">
      <c r="A15" s="12" t="s">
        <v>31</v>
      </c>
      <c r="B15" s="10"/>
      <c r="C15" s="48">
        <v>10844396613</v>
      </c>
      <c r="D15" s="48">
        <v>4125557227.25</v>
      </c>
      <c r="E15" s="63">
        <f t="shared" si="0"/>
        <v>0.38043215998798696</v>
      </c>
      <c r="F15" s="56">
        <v>10500811083</v>
      </c>
      <c r="G15" s="56">
        <v>3954483566.3000002</v>
      </c>
      <c r="H15" s="60">
        <f t="shared" si="1"/>
        <v>0.37658839255779042</v>
      </c>
    </row>
    <row r="16" spans="1:8" s="3" customFormat="1" ht="19.5" customHeight="1" x14ac:dyDescent="0.25">
      <c r="A16" s="12" t="s">
        <v>32</v>
      </c>
      <c r="B16" s="10"/>
      <c r="C16" s="48">
        <v>710554823</v>
      </c>
      <c r="D16" s="48">
        <v>277637866.25</v>
      </c>
      <c r="E16" s="63">
        <f t="shared" si="0"/>
        <v>0.39073391280042019</v>
      </c>
      <c r="F16" s="56">
        <v>539311913</v>
      </c>
      <c r="G16" s="56">
        <v>169855678.91</v>
      </c>
      <c r="H16" s="60">
        <f t="shared" si="1"/>
        <v>0.31494887247187509</v>
      </c>
    </row>
    <row r="17" spans="1:8" s="3" customFormat="1" ht="18.75" customHeight="1" x14ac:dyDescent="0.25">
      <c r="A17" s="12" t="s">
        <v>33</v>
      </c>
      <c r="B17" s="10"/>
      <c r="C17" s="48">
        <v>84342400</v>
      </c>
      <c r="D17" s="48">
        <v>21920455</v>
      </c>
      <c r="E17" s="63">
        <f t="shared" si="0"/>
        <v>0.25989840222711236</v>
      </c>
      <c r="F17" s="56">
        <v>97920000</v>
      </c>
      <c r="G17" s="56">
        <v>33788239.960000001</v>
      </c>
      <c r="H17" s="60">
        <f t="shared" si="1"/>
        <v>0.34505964011437912</v>
      </c>
    </row>
    <row r="18" spans="1:8" s="3" customFormat="1" ht="43.5" customHeight="1" x14ac:dyDescent="0.25">
      <c r="A18" s="12" t="s">
        <v>34</v>
      </c>
      <c r="B18" s="10"/>
      <c r="C18" s="48">
        <v>2288418816</v>
      </c>
      <c r="D18" s="48">
        <v>807966087.62</v>
      </c>
      <c r="E18" s="63">
        <f t="shared" si="0"/>
        <v>0.35306740268473652</v>
      </c>
      <c r="F18" s="56">
        <v>2616003668</v>
      </c>
      <c r="G18" s="56">
        <v>764923024.84000003</v>
      </c>
      <c r="H18" s="60">
        <f t="shared" si="1"/>
        <v>0.2924013579173621</v>
      </c>
    </row>
    <row r="19" spans="1:8" s="3" customFormat="1" ht="77.25" customHeight="1" thickBot="1" x14ac:dyDescent="0.3">
      <c r="A19" s="13" t="s">
        <v>35</v>
      </c>
      <c r="B19" s="10"/>
      <c r="C19" s="65">
        <v>4119216353</v>
      </c>
      <c r="D19" s="65">
        <v>1600211465</v>
      </c>
      <c r="E19" s="64">
        <f t="shared" si="0"/>
        <v>0.38847473108193886</v>
      </c>
      <c r="F19" s="69">
        <v>4531172480</v>
      </c>
      <c r="G19" s="70">
        <v>1468866759</v>
      </c>
      <c r="H19" s="61">
        <f t="shared" si="1"/>
        <v>0.32416924438065092</v>
      </c>
    </row>
    <row r="20" spans="1:8" ht="15.75" thickTop="1" x14ac:dyDescent="0.25">
      <c r="A20" s="5"/>
      <c r="B20" s="4"/>
      <c r="C20" s="4"/>
      <c r="D20" s="4"/>
      <c r="F20" s="47"/>
      <c r="G20" s="57"/>
    </row>
  </sheetData>
  <mergeCells count="7">
    <mergeCell ref="A2:H2"/>
    <mergeCell ref="E1:H1"/>
    <mergeCell ref="D3:E3"/>
    <mergeCell ref="G3:H3"/>
    <mergeCell ref="A3:A4"/>
    <mergeCell ref="C3:C4"/>
    <mergeCell ref="F3:F4"/>
  </mergeCells>
  <pageMargins left="0.39370078740157483" right="0.39370078740157483" top="0.39370078740157483" bottom="0.39370078740157483" header="0.39370078740157483" footer="0.39370078740157483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Date xmlns="e0e05f54-cbf1-4c6c-9b4a-ded4f332edc5">2016-02-20T00:00:00Z</DocDate>
    <FirstName xmlns="http://schemas.microsoft.com/sharepoint/v3" xsi:nil="true"/>
    <Description xmlns="f07adec3-9edc-4ba9-a947-c557adee0635" xsi:nil="true"/>
    <docType xmlns="aafbb199-1328-4a0f-94a7-ff9dcc491817">29</docType>
    <_x0031__x0020__x0423__x0440__x043e__x0432__x0435__x043d__x044c__x0020__x0432__x043b__x043e__x0436__x0435__x043d__x043d__x043e__x0441__x0442__x0438_ xmlns="aafbb199-1328-4a0f-94a7-ff9dcc491817">44</_x0031__x0020__x0423__x0440__x043e__x0432__x0435__x043d__x044c__x0020__x0432__x043b__x043e__x0436__x0435__x043d__x043d__x043e__x0441__x0442__x0438_>
    <_x0032__x0020__x0443__x0440__x043e__x0432__x0435__x043d__x044c__x0020__x0433__x0440__x0443__x043f__x043f__x0438__x0440__x043e__x0432__x043a__x0438_ xmlns="aafbb199-1328-4a0f-94a7-ff9dcc491817">28</_x0032__x0020__x0443__x0440__x043e__x0432__x0435__x043d__x044c__x0020__x0433__x0440__x0443__x043f__x043f__x0438__x0440__x043e__x0432__x043a__x0438_>
    <_DCDateCreated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88A45750EF1CA4C9A5D6274012A5A06" ma:contentTypeVersion="16" ma:contentTypeDescription="Создание документа." ma:contentTypeScope="" ma:versionID="5b56b5891c0bfaa3fbbfad49d98de9da">
  <xsd:schema xmlns:xsd="http://www.w3.org/2001/XMLSchema" xmlns:xs="http://www.w3.org/2001/XMLSchema" xmlns:p="http://schemas.microsoft.com/office/2006/metadata/properties" xmlns:ns1="http://schemas.microsoft.com/sharepoint/v3" xmlns:ns2="f07adec3-9edc-4ba9-a947-c557adee0635" xmlns:ns3="e0e05f54-cbf1-4c6c-9b4a-ded4f332edc5" xmlns:ns4="aafbb199-1328-4a0f-94a7-ff9dcc491817" xmlns:ns5="http://schemas.microsoft.com/sharepoint/v3/fields" targetNamespace="http://schemas.microsoft.com/office/2006/metadata/properties" ma:root="true" ma:fieldsID="f5366217b7a7f8e805b6dc09166a4b88" ns1:_="" ns2:_="" ns3:_="" ns4:_="" ns5:_="">
    <xsd:import namespace="http://schemas.microsoft.com/sharepoint/v3"/>
    <xsd:import namespace="f07adec3-9edc-4ba9-a947-c557adee0635"/>
    <xsd:import namespace="e0e05f54-cbf1-4c6c-9b4a-ded4f332edc5"/>
    <xsd:import namespace="aafbb199-1328-4a0f-94a7-ff9dcc49181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Description" minOccurs="0"/>
                <xsd:element ref="ns3:DocDate" minOccurs="0"/>
                <xsd:element ref="ns4:docType"/>
                <xsd:element ref="ns5:_DCDateCreated" minOccurs="0"/>
                <xsd:element ref="ns1:FirstName" minOccurs="0"/>
                <xsd:element ref="ns4:_x0031__x0020__x0423__x0440__x043e__x0432__x0435__x043d__x044c__x0020__x0432__x043b__x043e__x0436__x0435__x043d__x043d__x043e__x0441__x0442__x0438_" minOccurs="0"/>
                <xsd:element ref="ns4:_x0032__x0020__x0443__x0440__x043e__x0432__x0435__x043d__x044c__x0020__x0433__x0440__x0443__x043f__x043f__x0438__x0440__x043e__x0432__x043a__x043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rstName" ma:index="12" nillable="true" ma:displayName="Имя" ma:internalName="First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adec3-9edc-4ba9-a947-c557adee0635" elementFormDefault="qualified">
    <xsd:import namespace="http://schemas.microsoft.com/office/2006/documentManagement/types"/>
    <xsd:import namespace="http://schemas.microsoft.com/office/infopath/2007/PartnerControls"/>
    <xsd:element name="Description" ma:index="8" nillable="true" ma:displayName="Описание" ma:internalName="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05f54-cbf1-4c6c-9b4a-ded4f332edc5" elementFormDefault="qualified">
    <xsd:import namespace="http://schemas.microsoft.com/office/2006/documentManagement/types"/>
    <xsd:import namespace="http://schemas.microsoft.com/office/infopath/2007/PartnerControls"/>
    <xsd:element name="DocDate" ma:index="9" nillable="true" ma:displayName="Дата документа" ma:default="[today]" ma:format="DateOnly" ma:internalName="Doc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bb199-1328-4a0f-94a7-ff9dcc491817" elementFormDefault="qualified">
    <xsd:import namespace="http://schemas.microsoft.com/office/2006/documentManagement/types"/>
    <xsd:import namespace="http://schemas.microsoft.com/office/infopath/2007/PartnerControls"/>
    <xsd:element name="docType" ma:index="10" ma:displayName="Тип документа" ma:indexed="true" ma:list="{10f0f151-8569-4db7-aa67-2bce480f2f53}" ma:internalName="docType" ma:showField="Title">
      <xsd:simpleType>
        <xsd:restriction base="dms:Lookup"/>
      </xsd:simpleType>
    </xsd:element>
    <xsd:element name="_x0031__x0020__x0423__x0440__x043e__x0432__x0435__x043d__x044c__x0020__x0432__x043b__x043e__x0436__x0435__x043d__x043d__x043e__x0441__x0442__x0438_" ma:index="13" nillable="true" ma:displayName="1 Уровень группировки" ma:list="{72132dc0-dc7b-49ef-93e8-c3b1c6765e36}" ma:internalName="_x0031__x0020__x0423__x0440__x043e__x0432__x0435__x043d__x044c__x0020__x0432__x043b__x043e__x0436__x0435__x043d__x043d__x043e__x0441__x0442__x0438_" ma:readOnly="false" ma:showField="Title">
      <xsd:simpleType>
        <xsd:restriction base="dms:Lookup"/>
      </xsd:simpleType>
    </xsd:element>
    <xsd:element name="_x0032__x0020__x0443__x0440__x043e__x0432__x0435__x043d__x044c__x0020__x0433__x0440__x0443__x043f__x043f__x0438__x0440__x043e__x0432__x043a__x0438_" ma:index="14" nillable="true" ma:displayName="2 Уровень группировки" ma:list="{39c1bbda-82dd-4977-aac4-8f76559b35ed}" ma:internalName="_x0032__x0020__x0443__x0440__x043e__x0432__x0435__x043d__x044c__x0020__x0433__x0440__x0443__x043f__x043f__x0438__x0440__x043e__x0432__x043a__x0438_" ma:readOnly="false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Дата создания" ma:description="Дата создания этого ресурса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34AEE-6BDF-4A10-90B4-41D41B5D8CA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C98322A-7E75-46CB-844F-E340CA2BA067}">
  <ds:schemaRefs>
    <ds:schemaRef ds:uri="aafbb199-1328-4a0f-94a7-ff9dcc491817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f07adec3-9edc-4ba9-a947-c557adee0635"/>
    <ds:schemaRef ds:uri="http://purl.org/dc/dcmitype/"/>
    <ds:schemaRef ds:uri="e0e05f54-cbf1-4c6c-9b4a-ded4f332edc5"/>
    <ds:schemaRef ds:uri="http://schemas.openxmlformats.org/package/2006/metadata/core-properties"/>
    <ds:schemaRef ds:uri="http://purl.org/dc/terms/"/>
    <ds:schemaRef ds:uri="http://purl.org/dc/elements/1.1/"/>
    <ds:schemaRef ds:uri="http://schemas.microsoft.com/sharepoint/v3/field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43F185C-C2F0-4D85-8A81-6C03E7FBD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07adec3-9edc-4ba9-a947-c557adee0635"/>
    <ds:schemaRef ds:uri="e0e05f54-cbf1-4c6c-9b4a-ded4f332edc5"/>
    <ds:schemaRef ds:uri="aafbb199-1328-4a0f-94a7-ff9dcc49181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5AAA3D9-BDB2-4ED4-8DE2-8D557BBFC2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Доходы бюджета</vt:lpstr>
      <vt:lpstr>Расходы бюджета</vt:lpstr>
      <vt:lpstr>__bookmark_1</vt:lpstr>
      <vt:lpstr>__bookmark_2</vt:lpstr>
      <vt:lpstr>__bookmark_3</vt:lpstr>
      <vt:lpstr>'Доходы бюджета'!Заголовки_для_печати</vt:lpstr>
      <vt:lpstr>'Расходы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Гущина Ольга Владимировна</dc:creator>
  <cp:lastModifiedBy>Михайлов Илья Андреевич</cp:lastModifiedBy>
  <cp:lastPrinted>2016-02-18T06:12:27Z</cp:lastPrinted>
  <dcterms:created xsi:type="dcterms:W3CDTF">2016-02-18T06:13:51Z</dcterms:created>
  <dcterms:modified xsi:type="dcterms:W3CDTF">2016-05-23T08:37:04Z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